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7" i="1"/>
  <c r="L36"/>
  <c r="K36"/>
  <c r="J36"/>
  <c r="F36"/>
  <c r="H36" s="1"/>
  <c r="P35"/>
  <c r="L34"/>
  <c r="K34"/>
  <c r="J34"/>
  <c r="F34"/>
  <c r="H34" s="1"/>
  <c r="G54"/>
  <c r="E54"/>
  <c r="P19"/>
  <c r="L18"/>
  <c r="K18"/>
  <c r="F18"/>
  <c r="H18" s="1"/>
  <c r="L52"/>
  <c r="L50"/>
  <c r="L48"/>
  <c r="L46"/>
  <c r="L44"/>
  <c r="L42"/>
  <c r="L40"/>
  <c r="L38"/>
  <c r="L32"/>
  <c r="L30"/>
  <c r="L28"/>
  <c r="L26"/>
  <c r="L24"/>
  <c r="L22"/>
  <c r="L20"/>
  <c r="L16"/>
  <c r="L14"/>
  <c r="L12"/>
  <c r="L10"/>
  <c r="L8"/>
  <c r="P53"/>
  <c r="P51"/>
  <c r="P49"/>
  <c r="P47"/>
  <c r="P45"/>
  <c r="P43"/>
  <c r="P41"/>
  <c r="P39"/>
  <c r="P33"/>
  <c r="P31"/>
  <c r="P29"/>
  <c r="P27"/>
  <c r="P25"/>
  <c r="P23"/>
  <c r="P21"/>
  <c r="P17"/>
  <c r="P15"/>
  <c r="P13"/>
  <c r="P11"/>
  <c r="P9"/>
  <c r="J14"/>
  <c r="K32"/>
  <c r="F32"/>
  <c r="H32" s="1"/>
  <c r="F52"/>
  <c r="H52" s="1"/>
  <c r="K52"/>
  <c r="K50"/>
  <c r="K40"/>
  <c r="K48"/>
  <c r="K46"/>
  <c r="K38"/>
  <c r="K42"/>
  <c r="K44"/>
  <c r="K14"/>
  <c r="K16"/>
  <c r="K24"/>
  <c r="K30"/>
  <c r="K12"/>
  <c r="K22"/>
  <c r="K10"/>
  <c r="K28"/>
  <c r="K26"/>
  <c r="K20"/>
  <c r="K8"/>
  <c r="F16"/>
  <c r="H16" s="1"/>
  <c r="F12"/>
  <c r="H12" s="1"/>
  <c r="F22"/>
  <c r="H22" s="1"/>
  <c r="F10"/>
  <c r="H10" s="1"/>
  <c r="F24"/>
  <c r="H24" s="1"/>
  <c r="F30"/>
  <c r="H30" s="1"/>
  <c r="F28"/>
  <c r="H28" s="1"/>
  <c r="F26"/>
  <c r="H26" s="1"/>
  <c r="F48"/>
  <c r="H48" s="1"/>
  <c r="F46"/>
  <c r="H46" s="1"/>
  <c r="F50"/>
  <c r="H50" s="1"/>
  <c r="F40"/>
  <c r="H40" s="1"/>
  <c r="F38"/>
  <c r="H38" s="1"/>
  <c r="F20"/>
  <c r="H20" s="1"/>
  <c r="F8"/>
  <c r="H8" s="1"/>
  <c r="F42"/>
  <c r="H42" s="1"/>
  <c r="F44"/>
  <c r="H44" s="1"/>
  <c r="J18" l="1"/>
  <c r="H54"/>
  <c r="F54"/>
  <c r="J26"/>
  <c r="J16"/>
  <c r="J44"/>
  <c r="J12"/>
  <c r="J40"/>
  <c r="J30"/>
  <c r="J28"/>
  <c r="J52"/>
  <c r="J20"/>
  <c r="J42"/>
  <c r="J50"/>
  <c r="J48"/>
  <c r="J24"/>
  <c r="J10"/>
  <c r="J38"/>
  <c r="J8"/>
  <c r="J22"/>
  <c r="J32"/>
  <c r="J46"/>
</calcChain>
</file>

<file path=xl/sharedStrings.xml><?xml version="1.0" encoding="utf-8"?>
<sst xmlns="http://schemas.openxmlformats.org/spreadsheetml/2006/main" count="144" uniqueCount="68">
  <si>
    <t>№</t>
  </si>
  <si>
    <t>Наименование проекта</t>
  </si>
  <si>
    <t>Местный бюджет</t>
  </si>
  <si>
    <t>Инициатор проекта</t>
  </si>
  <si>
    <t>Итого</t>
  </si>
  <si>
    <t>Фуранова Елена Николаевна 89165558552</t>
  </si>
  <si>
    <t>Областной бюджет</t>
  </si>
  <si>
    <t xml:space="preserve"> </t>
  </si>
  <si>
    <t>Количест-во прямых благополу-чателей</t>
  </si>
  <si>
    <t xml:space="preserve">Верещагина Марина Александровна
89299884479
</t>
  </si>
  <si>
    <t xml:space="preserve">Бикмухаметова Вера Николаевна
89168084090
</t>
  </si>
  <si>
    <t>Камаева Ирина Анатольевна 89855091817</t>
  </si>
  <si>
    <t>Шаталова Ирина Евгеньевна 89152495952</t>
  </si>
  <si>
    <t>Степочкин Александр Викторович 89160133893</t>
  </si>
  <si>
    <t>Васина Е.К. 89104605751</t>
  </si>
  <si>
    <t>Конаков Александр Владимирович 84966441596</t>
  </si>
  <si>
    <t>Итоговый рейтинг</t>
  </si>
  <si>
    <t>Голубев А.А.</t>
  </si>
  <si>
    <t>Финансирование проекта</t>
  </si>
  <si>
    <t>Апалькова Елена Евгеньевна dsrosinka27@mail.ru 8(496) 65 3 74 30</t>
  </si>
  <si>
    <t>Муравлева Ольга Валентиновна berezromaska@yandex.ru  8(496) 641-19-27</t>
  </si>
  <si>
    <t>Гречишникова Ирина Геннадьевна 8(496)644-12-69 sport_oka_mz@mail.ru</t>
  </si>
  <si>
    <t>Шмелькова  Анджела  Анатольевна sitne-schel.sosh@mail.ru    8 (496) 649-61-79</t>
  </si>
  <si>
    <t xml:space="preserve">Занько Наталья Евгеньевна filarmonija-st@yandex.ru 8 (496) 647-16-30 </t>
  </si>
  <si>
    <t>Минаева Елена Владимировна ostrovok-st.ru  8(496) 64 116-22</t>
  </si>
  <si>
    <t>Шалыгина Юлия Валерьевна 8(496) 644-14-23  dvorez_stupino@bk.ru</t>
  </si>
  <si>
    <t>Внебюджет-ные  источники</t>
  </si>
  <si>
    <t>Наумов А.А.</t>
  </si>
  <si>
    <t>Садовая Кристина Игоревна 8(49664) 91327</t>
  </si>
  <si>
    <t>Число жителей в населенном пункте</t>
  </si>
  <si>
    <t>Фуранова Елена Николаевна +7(916)5558552</t>
  </si>
  <si>
    <t>Абесламидзе Бадри Абдиевич 8-903-717-29-65  badrik.abeslamidze@bk.ru</t>
  </si>
  <si>
    <t>нет</t>
  </si>
  <si>
    <t>да</t>
  </si>
  <si>
    <t>Рейтинг проекта ( в порядке убывания)</t>
  </si>
  <si>
    <t>Уровень софинанси-рования из местного бюджета, процентов / Количество баллов</t>
  </si>
  <si>
    <t>Уровень собственного денежного вклада со стороны населения, процентов   / Количество баллов</t>
  </si>
  <si>
    <t>Удельный вес благополучателей в населенном пункте, процентов  / Количество баллов</t>
  </si>
  <si>
    <t>Число проголосо-вавших на портале "Добродел"  / Количество баллов</t>
  </si>
  <si>
    <t>Проект инициирован депутатом Московской областной Думы  / Количество баллов</t>
  </si>
  <si>
    <t>Протокол обществен-ного обсуждения проекта (5 баллов) / Количество баллов</t>
  </si>
  <si>
    <t>Приобретение оргтехники (компьютеры, принтеры, МФУ) для муниципального автономного дошкольного образовательного учреждения «Березнецовский  детский сад общеразвивающего вида «Ромашка» городского округа Ступино по адресу: Московская область, городской округ Ступино, село Березнецово, Парковая, владение 8</t>
  </si>
  <si>
    <t>Приобретение оборудования в школьную мастерскую  для муниципального бюджетного образовательного учреждения "Ситне-Щелкановская средняя общеобразовательная школа" городского округа Ступино по адресу: Московская область, г.о. Ступино, с. Ситне-Щелканово, ул. Спортивная, вл. 4</t>
  </si>
  <si>
    <t>Приобретение многофункциональных устройств, музыкального центра, приобретение и установка дверных блоков, ремонт душевой для муниципального бюджетного общеобразовательного учреждения "Староситненская средняя общеобразовательная школа" городского округа Ступино Московской области, ул. Центральная вл. 11А, городской округ Ступино, Московская область</t>
  </si>
  <si>
    <t>Приобретение мебели для муниципального бюджетного общеобразовательного учреждения «Средняя общеобразовательная школа №1 с углубленным изучением отдельных предметов»  городского округа Ступино по адресу: Московская область, г. Ступино, проспект Победы, вл. 25</t>
  </si>
  <si>
    <t>Приобретение музыкальных инструментов для Ступинского Симфонического оркестра муниципального автономного учреждения культуры  "Ступинская филармония" городского округа Ступино по адресу:  Московская область, г.Ступино, пр-т Победы д.18/43</t>
  </si>
  <si>
    <t>Приобретение райдера (многофункционального трактора) для муниципального казенного спортивного учреждения "Физкультурно-оздоровительный клуб спортсменов-инвалидов", по адресу:  городского округа Ступино, ул. Чайковского, д.1</t>
  </si>
  <si>
    <t>Приобретение уборочной машины для муниципального бюджетного учреждения "Спортивная школа "Ока" городского округа Ступино по адресу: г. Ступино, ул. Чайковского, д. 3/10</t>
  </si>
  <si>
    <t>Приобретение костюмов для хореографического коллектива «Танцуют все»   муниципального бюджетного учреждения культуры «Дворец культуры» городского округа Ступино по адресу: Московская область, г. Ступино, ул. проспект Победы, 18/43</t>
  </si>
  <si>
    <t>Приобретение четырех ковров (в музыкальный зал) и спец одежды для сотрудников   муниципального автономного дошкольного образовательного учреждения «Центр развития ребенка-детский сад № 27 «Росинка» городского округа Ступино по адресу: Московская область, город Ступино, улица Калинина, владение 36</t>
  </si>
  <si>
    <t>Приобретение специализированной краски по металлу для  муниципального автономного дошкольного образовательного учреждения «Центр развития ребенка-детский сад № 27 «Росинка» городского округа Ступино по адресу: Московская область, город Ступино, улица Калинина, владение 36</t>
  </si>
  <si>
    <t>Приобретение и установка высотного тренажера для муниципального  бюджетного учреждения дополнительного образования "Детский экологический центр "Островок" городского округа Ступино по адресу: Московская область, городской округ Ступино, город Ступино, улица Чайковского, владение 16</t>
  </si>
  <si>
    <t>Благоустройство площади в селе Лужники, городской округ Ступино</t>
  </si>
  <si>
    <t>Приобретение и установка детской   игровой площадки в деревне Грызлово, городской округ Ступино</t>
  </si>
  <si>
    <t>Создание  детской площадки для детей младшего и школьного возраста  ( с развлекательными и спортивными комплексами) д.Каверино</t>
  </si>
  <si>
    <t>Детская игровая площадка в с. Старая Ситня городсого округа Ступино</t>
  </si>
  <si>
    <t>Ремонт тротуара в поселке Малино от ул. Ленина до ул. Победы, городской округ Ступино</t>
  </si>
  <si>
    <t>Благоустройство сквера в деревне Алфимово, городской округ Ступино</t>
  </si>
  <si>
    <t>Пешеходный мост через р.Северка в с. Федоровское городского округа Ступино</t>
  </si>
  <si>
    <t>Ремонт пешеходного моста в д.Бортниково</t>
  </si>
  <si>
    <t>Благоустройство родника в д. Орехово</t>
  </si>
  <si>
    <t>Асфальтирование дворовой территории площадью 600 м2 и озеленение вокруг детской игровой площадки по адресу с.Большое Алексеевское, ул.Садовая 2а, ул.Рябиновая 2, ул.Рябиновая, 4</t>
  </si>
  <si>
    <t>Благоустройство общественной территории село Татариново, улица Ленина, (площадь возле Дома Культуры)</t>
  </si>
  <si>
    <t>Подготовка основания, приобретение и установка универсальной многофункциональной спортивной площадки  по адресу: город Ступино, село Аксиньино,  улица Шоссейная, городской округ Ступино</t>
  </si>
  <si>
    <t>Дмитренко Ольга Петровна 89672724407</t>
  </si>
  <si>
    <t>Ермошина А.В. 89671485822</t>
  </si>
  <si>
    <t>Перечень проектов инициативного бюджетирования  городского округа Ступино Московской области на 2021 год, отобранных по результатам муниципального этапа конкурсного отбора для участия в региональном этапе</t>
  </si>
  <si>
    <t>Приложение к протоколу конкурсной комисии  городского округа Ступино Московской области по проведению муниципального этапа отбора проектов инициативного бюджетирования Московской области от 09.02.2021 №2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</si>
</sst>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/>
    <xf numFmtId="1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wrapText="1"/>
    </xf>
    <xf numFmtId="1" fontId="1" fillId="0" borderId="6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left" vertical="top" wrapText="1"/>
    </xf>
    <xf numFmtId="164" fontId="1" fillId="0" borderId="5" xfId="0" quotePrefix="1" applyNumberFormat="1" applyFont="1" applyFill="1" applyBorder="1" applyAlignment="1">
      <alignment horizontal="center" vertical="top" wrapText="1"/>
    </xf>
    <xf numFmtId="164" fontId="1" fillId="0" borderId="6" xfId="0" quotePrefix="1" applyNumberFormat="1" applyFont="1" applyFill="1" applyBorder="1" applyAlignment="1">
      <alignment horizontal="center" vertical="top" wrapText="1"/>
    </xf>
    <xf numFmtId="0" fontId="1" fillId="0" borderId="5" xfId="0" quotePrefix="1" applyFont="1" applyFill="1" applyBorder="1" applyAlignment="1">
      <alignment horizontal="center" vertical="top" wrapText="1"/>
    </xf>
    <xf numFmtId="0" fontId="1" fillId="0" borderId="6" xfId="0" quotePrefix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 applyProtection="1">
      <alignment horizontal="center" vertical="top" wrapText="1"/>
    </xf>
    <xf numFmtId="2" fontId="3" fillId="0" borderId="6" xfId="0" applyNumberFormat="1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4" fillId="0" borderId="6" xfId="0" applyNumberFormat="1" applyFont="1" applyFill="1" applyBorder="1" applyAlignment="1" applyProtection="1">
      <alignment horizontal="left" vertical="top" wrapText="1"/>
    </xf>
    <xf numFmtId="2" fontId="5" fillId="0" borderId="5" xfId="0" applyNumberFormat="1" applyFont="1" applyFill="1" applyBorder="1" applyAlignment="1" applyProtection="1">
      <alignment horizontal="center" vertical="top" wrapText="1"/>
    </xf>
    <xf numFmtId="2" fontId="5" fillId="0" borderId="6" xfId="0" applyNumberFormat="1" applyFont="1" applyFill="1" applyBorder="1" applyAlignment="1" applyProtection="1">
      <alignment horizontal="center" vertical="top" wrapText="1"/>
    </xf>
    <xf numFmtId="49" fontId="4" fillId="0" borderId="5" xfId="0" applyNumberFormat="1" applyFont="1" applyFill="1" applyBorder="1" applyAlignment="1" applyProtection="1">
      <alignment horizontal="justify" vertical="top" wrapText="1"/>
    </xf>
    <xf numFmtId="49" fontId="4" fillId="0" borderId="6" xfId="0" applyNumberFormat="1" applyFont="1" applyFill="1" applyBorder="1" applyAlignment="1" applyProtection="1">
      <alignment horizontal="justify" vertical="top" wrapText="1"/>
    </xf>
    <xf numFmtId="0" fontId="4" fillId="0" borderId="5" xfId="0" applyNumberFormat="1" applyFont="1" applyFill="1" applyBorder="1" applyAlignment="1" applyProtection="1">
      <alignment horizontal="justify" vertical="top" wrapText="1"/>
    </xf>
    <xf numFmtId="0" fontId="4" fillId="0" borderId="6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view="pageBreakPreview" zoomScale="80" zoomScaleNormal="76" zoomScaleSheetLayoutView="80" workbookViewId="0"/>
  </sheetViews>
  <sheetFormatPr defaultRowHeight="14.4"/>
  <cols>
    <col min="1" max="1" width="4.44140625" customWidth="1"/>
    <col min="2" max="2" width="29.6640625" customWidth="1"/>
    <col min="3" max="3" width="10.5546875" customWidth="1"/>
    <col min="4" max="4" width="10.6640625" customWidth="1"/>
    <col min="5" max="5" width="16.109375" customWidth="1"/>
    <col min="6" max="6" width="15.44140625" customWidth="1"/>
    <col min="7" max="7" width="13.44140625" customWidth="1"/>
    <col min="8" max="8" width="16.88671875" customWidth="1"/>
    <col min="9" max="9" width="16.33203125" customWidth="1"/>
    <col min="10" max="10" width="13.33203125" customWidth="1"/>
    <col min="11" max="11" width="14" customWidth="1"/>
    <col min="12" max="12" width="14.33203125" customWidth="1"/>
    <col min="13" max="13" width="13.44140625" customWidth="1"/>
    <col min="14" max="14" width="13.5546875" customWidth="1"/>
    <col min="15" max="15" width="13.109375" customWidth="1"/>
    <col min="16" max="16" width="12.6640625" customWidth="1"/>
  </cols>
  <sheetData>
    <row r="1" spans="1:16" ht="9" customHeight="1">
      <c r="B1" s="6" t="s">
        <v>7</v>
      </c>
    </row>
    <row r="2" spans="1:16" ht="39.6" customHeight="1">
      <c r="B2" s="6"/>
      <c r="I2" s="18" t="s">
        <v>67</v>
      </c>
      <c r="J2" s="19"/>
      <c r="K2" s="19"/>
      <c r="L2" s="19"/>
      <c r="M2" s="19"/>
      <c r="N2" s="19"/>
      <c r="O2" s="19"/>
      <c r="P2" s="19"/>
    </row>
    <row r="3" spans="1:16" ht="7.95" customHeight="1">
      <c r="B3" s="6"/>
      <c r="I3" s="19"/>
      <c r="J3" s="19"/>
      <c r="K3" s="19"/>
      <c r="L3" s="19"/>
      <c r="M3" s="19"/>
      <c r="N3" s="19"/>
      <c r="O3" s="19"/>
      <c r="P3" s="19"/>
    </row>
    <row r="4" spans="1:16" ht="8.4" customHeight="1">
      <c r="B4" s="6"/>
    </row>
    <row r="5" spans="1:16" ht="42.6" customHeight="1">
      <c r="A5" s="69" t="s">
        <v>66</v>
      </c>
      <c r="B5" s="69"/>
      <c r="C5" s="69"/>
      <c r="D5" s="69"/>
      <c r="E5" s="69"/>
      <c r="F5" s="69"/>
      <c r="G5" s="69"/>
      <c r="H5" s="69"/>
      <c r="I5" s="69"/>
      <c r="J5" s="69"/>
      <c r="K5" s="70"/>
      <c r="L5" s="70"/>
      <c r="M5" s="70"/>
      <c r="N5" s="70"/>
      <c r="O5" s="70"/>
      <c r="P5" s="70"/>
    </row>
    <row r="6" spans="1:16" ht="22.95" customHeight="1">
      <c r="A6" s="65" t="s">
        <v>0</v>
      </c>
      <c r="B6" s="65" t="s">
        <v>1</v>
      </c>
      <c r="C6" s="64" t="s">
        <v>8</v>
      </c>
      <c r="D6" s="67" t="s">
        <v>29</v>
      </c>
      <c r="E6" s="64" t="s">
        <v>18</v>
      </c>
      <c r="F6" s="64"/>
      <c r="G6" s="64"/>
      <c r="H6" s="64"/>
      <c r="I6" s="64" t="s">
        <v>3</v>
      </c>
      <c r="J6" s="71" t="s">
        <v>34</v>
      </c>
      <c r="K6" s="72"/>
      <c r="L6" s="72"/>
      <c r="M6" s="72"/>
      <c r="N6" s="72"/>
      <c r="O6" s="72"/>
      <c r="P6" s="73"/>
    </row>
    <row r="7" spans="1:16" ht="125.4" customHeight="1">
      <c r="A7" s="65"/>
      <c r="B7" s="65"/>
      <c r="C7" s="64"/>
      <c r="D7" s="68"/>
      <c r="E7" s="7" t="s">
        <v>4</v>
      </c>
      <c r="F7" s="7" t="s">
        <v>2</v>
      </c>
      <c r="G7" s="7" t="s">
        <v>26</v>
      </c>
      <c r="H7" s="7" t="s">
        <v>6</v>
      </c>
      <c r="I7" s="64"/>
      <c r="J7" s="7" t="s">
        <v>35</v>
      </c>
      <c r="K7" s="4" t="s">
        <v>36</v>
      </c>
      <c r="L7" s="4" t="s">
        <v>37</v>
      </c>
      <c r="M7" s="4" t="s">
        <v>38</v>
      </c>
      <c r="N7" s="4" t="s">
        <v>39</v>
      </c>
      <c r="O7" s="7" t="s">
        <v>40</v>
      </c>
      <c r="P7" s="17" t="s">
        <v>16</v>
      </c>
    </row>
    <row r="8" spans="1:16" ht="67.8" customHeight="1">
      <c r="A8" s="48">
        <v>1</v>
      </c>
      <c r="B8" s="23" t="s">
        <v>63</v>
      </c>
      <c r="C8" s="25">
        <v>591</v>
      </c>
      <c r="D8" s="27">
        <v>591</v>
      </c>
      <c r="E8" s="29">
        <v>2000000</v>
      </c>
      <c r="F8" s="29">
        <f>(E8-G8)*0.23</f>
        <v>455170</v>
      </c>
      <c r="G8" s="29">
        <v>21000</v>
      </c>
      <c r="H8" s="29">
        <f>E8-F8-G8</f>
        <v>1523830</v>
      </c>
      <c r="I8" s="23" t="s">
        <v>9</v>
      </c>
      <c r="J8" s="9">
        <f>(F8/E8)*100</f>
        <v>22.758500000000002</v>
      </c>
      <c r="K8" s="10">
        <f t="shared" ref="K8:K50" si="0">G8/E8*100</f>
        <v>1.05</v>
      </c>
      <c r="L8" s="10">
        <f>C8/D8*100</f>
        <v>100</v>
      </c>
      <c r="M8" s="11">
        <v>200</v>
      </c>
      <c r="N8" s="8" t="s">
        <v>17</v>
      </c>
      <c r="O8" s="5" t="s">
        <v>32</v>
      </c>
      <c r="P8" s="16" t="s">
        <v>7</v>
      </c>
    </row>
    <row r="9" spans="1:16" ht="54.6" customHeight="1">
      <c r="A9" s="49"/>
      <c r="B9" s="24"/>
      <c r="C9" s="26"/>
      <c r="D9" s="28"/>
      <c r="E9" s="30"/>
      <c r="F9" s="30"/>
      <c r="G9" s="30"/>
      <c r="H9" s="30"/>
      <c r="I9" s="24"/>
      <c r="J9" s="12">
        <v>10</v>
      </c>
      <c r="K9" s="11">
        <v>2</v>
      </c>
      <c r="L9" s="11">
        <v>10</v>
      </c>
      <c r="M9" s="11">
        <v>1</v>
      </c>
      <c r="N9" s="11">
        <v>15</v>
      </c>
      <c r="O9" s="11">
        <v>0</v>
      </c>
      <c r="P9" s="16">
        <f>SUM(J9:O9)</f>
        <v>38</v>
      </c>
    </row>
    <row r="10" spans="1:16" ht="93.6" customHeight="1">
      <c r="A10" s="48">
        <v>2</v>
      </c>
      <c r="B10" s="56" t="s">
        <v>41</v>
      </c>
      <c r="C10" s="25">
        <v>500</v>
      </c>
      <c r="D10" s="27">
        <v>1209</v>
      </c>
      <c r="E10" s="36">
        <v>100000</v>
      </c>
      <c r="F10" s="29">
        <f>(E10-G10)*0.23</f>
        <v>22770</v>
      </c>
      <c r="G10" s="36">
        <v>1000</v>
      </c>
      <c r="H10" s="29">
        <f>E10-F10-G10</f>
        <v>76230</v>
      </c>
      <c r="I10" s="23" t="s">
        <v>20</v>
      </c>
      <c r="J10" s="9">
        <f>(F10/E10)*100</f>
        <v>22.770000000000003</v>
      </c>
      <c r="K10" s="10">
        <f t="shared" si="0"/>
        <v>1</v>
      </c>
      <c r="L10" s="10">
        <f>C10/D10*100</f>
        <v>41.3564929693962</v>
      </c>
      <c r="M10" s="11">
        <v>114</v>
      </c>
      <c r="N10" s="8" t="s">
        <v>17</v>
      </c>
      <c r="O10" s="5" t="s">
        <v>32</v>
      </c>
      <c r="P10" s="16" t="s">
        <v>7</v>
      </c>
    </row>
    <row r="11" spans="1:16" ht="90" customHeight="1">
      <c r="A11" s="66"/>
      <c r="B11" s="57"/>
      <c r="C11" s="26"/>
      <c r="D11" s="28"/>
      <c r="E11" s="37"/>
      <c r="F11" s="30"/>
      <c r="G11" s="37"/>
      <c r="H11" s="30"/>
      <c r="I11" s="24"/>
      <c r="J11" s="12">
        <v>10</v>
      </c>
      <c r="K11" s="11">
        <v>1</v>
      </c>
      <c r="L11" s="11">
        <v>10</v>
      </c>
      <c r="M11" s="11">
        <v>1</v>
      </c>
      <c r="N11" s="11">
        <v>15</v>
      </c>
      <c r="O11" s="11">
        <v>0</v>
      </c>
      <c r="P11" s="16">
        <f>SUM(J11:O11)</f>
        <v>37</v>
      </c>
    </row>
    <row r="12" spans="1:16" ht="122.4" customHeight="1">
      <c r="A12" s="48">
        <v>3</v>
      </c>
      <c r="B12" s="62" t="s">
        <v>42</v>
      </c>
      <c r="C12" s="25">
        <v>300</v>
      </c>
      <c r="D12" s="27">
        <v>2901</v>
      </c>
      <c r="E12" s="36">
        <v>100000</v>
      </c>
      <c r="F12" s="29">
        <f>(E12-G12)*0.23</f>
        <v>22770</v>
      </c>
      <c r="G12" s="36">
        <v>1000</v>
      </c>
      <c r="H12" s="29">
        <f>E12-F12-G12</f>
        <v>76230</v>
      </c>
      <c r="I12" s="23" t="s">
        <v>22</v>
      </c>
      <c r="J12" s="9">
        <f>(F12/E12)*100</f>
        <v>22.770000000000003</v>
      </c>
      <c r="K12" s="10">
        <f t="shared" si="0"/>
        <v>1</v>
      </c>
      <c r="L12" s="10">
        <f>C12/D12*100</f>
        <v>10.341261633919338</v>
      </c>
      <c r="M12" s="11">
        <v>156</v>
      </c>
      <c r="N12" s="8" t="s">
        <v>17</v>
      </c>
      <c r="O12" s="5" t="s">
        <v>32</v>
      </c>
      <c r="P12" s="16" t="s">
        <v>7</v>
      </c>
    </row>
    <row r="13" spans="1:16" ht="50.4" customHeight="1">
      <c r="A13" s="66"/>
      <c r="B13" s="63"/>
      <c r="C13" s="26"/>
      <c r="D13" s="28"/>
      <c r="E13" s="37"/>
      <c r="F13" s="30"/>
      <c r="G13" s="37"/>
      <c r="H13" s="30"/>
      <c r="I13" s="24"/>
      <c r="J13" s="12">
        <v>10</v>
      </c>
      <c r="K13" s="11">
        <v>1</v>
      </c>
      <c r="L13" s="11">
        <v>10</v>
      </c>
      <c r="M13" s="11">
        <v>1</v>
      </c>
      <c r="N13" s="11">
        <v>15</v>
      </c>
      <c r="O13" s="11">
        <v>0</v>
      </c>
      <c r="P13" s="16">
        <f>SUM(J13:O13)</f>
        <v>37</v>
      </c>
    </row>
    <row r="14" spans="1:16" ht="129.6" customHeight="1">
      <c r="A14" s="21">
        <v>4</v>
      </c>
      <c r="B14" s="62" t="s">
        <v>43</v>
      </c>
      <c r="C14" s="25">
        <v>200</v>
      </c>
      <c r="D14" s="27">
        <v>1878</v>
      </c>
      <c r="E14" s="29">
        <v>500000</v>
      </c>
      <c r="F14" s="29">
        <v>113850</v>
      </c>
      <c r="G14" s="32">
        <v>5000</v>
      </c>
      <c r="H14" s="29">
        <v>381150</v>
      </c>
      <c r="I14" s="23" t="s">
        <v>28</v>
      </c>
      <c r="J14" s="9">
        <f>(F14/E14)*100</f>
        <v>22.770000000000003</v>
      </c>
      <c r="K14" s="10">
        <f t="shared" si="0"/>
        <v>1</v>
      </c>
      <c r="L14" s="10">
        <f>C14/D14*100</f>
        <v>10.649627263045794</v>
      </c>
      <c r="M14" s="11">
        <v>146</v>
      </c>
      <c r="N14" s="13" t="s">
        <v>27</v>
      </c>
      <c r="O14" s="5" t="s">
        <v>32</v>
      </c>
      <c r="P14" s="16" t="s">
        <v>7</v>
      </c>
    </row>
    <row r="15" spans="1:16" ht="93" customHeight="1">
      <c r="A15" s="22"/>
      <c r="B15" s="63"/>
      <c r="C15" s="26"/>
      <c r="D15" s="28"/>
      <c r="E15" s="30"/>
      <c r="F15" s="30"/>
      <c r="G15" s="33"/>
      <c r="H15" s="30"/>
      <c r="I15" s="24"/>
      <c r="J15" s="12">
        <v>10</v>
      </c>
      <c r="K15" s="11">
        <v>1</v>
      </c>
      <c r="L15" s="11">
        <v>10</v>
      </c>
      <c r="M15" s="11">
        <v>1</v>
      </c>
      <c r="N15" s="11">
        <v>15</v>
      </c>
      <c r="O15" s="11">
        <v>0</v>
      </c>
      <c r="P15" s="16">
        <f>SUM(J15:O15)</f>
        <v>37</v>
      </c>
    </row>
    <row r="16" spans="1:16" ht="106.95" customHeight="1">
      <c r="A16" s="21">
        <v>5</v>
      </c>
      <c r="B16" s="62" t="s">
        <v>44</v>
      </c>
      <c r="C16" s="25">
        <v>2000</v>
      </c>
      <c r="D16" s="27">
        <v>65908</v>
      </c>
      <c r="E16" s="29">
        <v>200000</v>
      </c>
      <c r="F16" s="29">
        <f t="shared" ref="F16:F32" si="1">(E16-G16)*0.23</f>
        <v>45080</v>
      </c>
      <c r="G16" s="32">
        <v>4000</v>
      </c>
      <c r="H16" s="29">
        <f t="shared" ref="H16:H50" si="2">E16-F16-G16</f>
        <v>150920</v>
      </c>
      <c r="I16" s="23" t="s">
        <v>15</v>
      </c>
      <c r="J16" s="9">
        <f>(F16/E16)*100</f>
        <v>22.54</v>
      </c>
      <c r="K16" s="10">
        <f t="shared" si="0"/>
        <v>2</v>
      </c>
      <c r="L16" s="10">
        <f>C16/D16*100</f>
        <v>3.0345329853735512</v>
      </c>
      <c r="M16" s="11">
        <v>195</v>
      </c>
      <c r="N16" s="13" t="s">
        <v>17</v>
      </c>
      <c r="O16" s="5" t="s">
        <v>32</v>
      </c>
      <c r="P16" s="16" t="s">
        <v>7</v>
      </c>
    </row>
    <row r="17" spans="1:16" ht="61.2" customHeight="1">
      <c r="A17" s="22"/>
      <c r="B17" s="63"/>
      <c r="C17" s="26"/>
      <c r="D17" s="28"/>
      <c r="E17" s="30"/>
      <c r="F17" s="30"/>
      <c r="G17" s="33"/>
      <c r="H17" s="30"/>
      <c r="I17" s="24"/>
      <c r="J17" s="12">
        <v>10</v>
      </c>
      <c r="K17" s="11">
        <v>2</v>
      </c>
      <c r="L17" s="11">
        <v>5</v>
      </c>
      <c r="M17" s="11">
        <v>1</v>
      </c>
      <c r="N17" s="11">
        <v>15</v>
      </c>
      <c r="O17" s="11">
        <v>0</v>
      </c>
      <c r="P17" s="16">
        <f>SUM(J17:O17)</f>
        <v>33</v>
      </c>
    </row>
    <row r="18" spans="1:16" ht="64.2" customHeight="1">
      <c r="A18" s="48">
        <v>6</v>
      </c>
      <c r="B18" s="60" t="s">
        <v>45</v>
      </c>
      <c r="C18" s="25">
        <v>700</v>
      </c>
      <c r="D18" s="27">
        <v>65908</v>
      </c>
      <c r="E18" s="36">
        <v>310480</v>
      </c>
      <c r="F18" s="29">
        <f t="shared" ref="F18" si="3">(E18-G18)*0.23</f>
        <v>70651.400000000009</v>
      </c>
      <c r="G18" s="36">
        <v>3300</v>
      </c>
      <c r="H18" s="29">
        <f t="shared" ref="H18" si="4">E18-F18-G18</f>
        <v>236528.59999999998</v>
      </c>
      <c r="I18" s="23" t="s">
        <v>23</v>
      </c>
      <c r="J18" s="9">
        <f>(F18/E18)*100</f>
        <v>22.755539809327495</v>
      </c>
      <c r="K18" s="10">
        <f t="shared" ref="K18" si="5">G18/E18*100</f>
        <v>1.0628703942282915</v>
      </c>
      <c r="L18" s="10">
        <f>C18/D18*100</f>
        <v>1.0620865448807428</v>
      </c>
      <c r="M18" s="11">
        <v>139</v>
      </c>
      <c r="N18" s="8" t="s">
        <v>17</v>
      </c>
      <c r="O18" s="5" t="s">
        <v>32</v>
      </c>
      <c r="P18" s="16" t="s">
        <v>7</v>
      </c>
    </row>
    <row r="19" spans="1:16" ht="84" customHeight="1">
      <c r="A19" s="49"/>
      <c r="B19" s="61"/>
      <c r="C19" s="26"/>
      <c r="D19" s="28"/>
      <c r="E19" s="37"/>
      <c r="F19" s="30"/>
      <c r="G19" s="37"/>
      <c r="H19" s="30"/>
      <c r="I19" s="24"/>
      <c r="J19" s="12">
        <v>10</v>
      </c>
      <c r="K19" s="11">
        <v>2</v>
      </c>
      <c r="L19" s="11">
        <v>5</v>
      </c>
      <c r="M19" s="11">
        <v>1</v>
      </c>
      <c r="N19" s="11">
        <v>15</v>
      </c>
      <c r="O19" s="11">
        <v>0</v>
      </c>
      <c r="P19" s="16">
        <f>SUM(J19:O19)</f>
        <v>33</v>
      </c>
    </row>
    <row r="20" spans="1:16" ht="73.2" customHeight="1">
      <c r="A20" s="21">
        <v>7</v>
      </c>
      <c r="B20" s="52" t="s">
        <v>46</v>
      </c>
      <c r="C20" s="25">
        <v>1000</v>
      </c>
      <c r="D20" s="27">
        <v>65908</v>
      </c>
      <c r="E20" s="29">
        <v>180000</v>
      </c>
      <c r="F20" s="29">
        <f t="shared" si="1"/>
        <v>40986</v>
      </c>
      <c r="G20" s="29">
        <v>1800</v>
      </c>
      <c r="H20" s="29">
        <f t="shared" si="2"/>
        <v>137214</v>
      </c>
      <c r="I20" s="23" t="s">
        <v>10</v>
      </c>
      <c r="J20" s="9">
        <f>(F20/E20)*100</f>
        <v>22.770000000000003</v>
      </c>
      <c r="K20" s="10">
        <f t="shared" si="0"/>
        <v>1</v>
      </c>
      <c r="L20" s="10">
        <f>C20/D20*100</f>
        <v>1.5172664926867756</v>
      </c>
      <c r="M20" s="11">
        <v>124</v>
      </c>
      <c r="N20" s="8" t="s">
        <v>17</v>
      </c>
      <c r="O20" s="5" t="s">
        <v>32</v>
      </c>
      <c r="P20" s="16" t="s">
        <v>7</v>
      </c>
    </row>
    <row r="21" spans="1:16" ht="71.400000000000006" customHeight="1">
      <c r="A21" s="22"/>
      <c r="B21" s="53"/>
      <c r="C21" s="26"/>
      <c r="D21" s="28"/>
      <c r="E21" s="30"/>
      <c r="F21" s="30"/>
      <c r="G21" s="30"/>
      <c r="H21" s="30"/>
      <c r="I21" s="24"/>
      <c r="J21" s="12">
        <v>10</v>
      </c>
      <c r="K21" s="11">
        <v>1</v>
      </c>
      <c r="L21" s="11">
        <v>5</v>
      </c>
      <c r="M21" s="11">
        <v>1</v>
      </c>
      <c r="N21" s="11">
        <v>15</v>
      </c>
      <c r="O21" s="11">
        <v>0</v>
      </c>
      <c r="P21" s="16">
        <f>SUM(J21:O21)</f>
        <v>32</v>
      </c>
    </row>
    <row r="22" spans="1:16" ht="52.2" customHeight="1">
      <c r="A22" s="48">
        <v>8</v>
      </c>
      <c r="B22" s="52" t="s">
        <v>47</v>
      </c>
      <c r="C22" s="25">
        <v>2500</v>
      </c>
      <c r="D22" s="27">
        <v>65908</v>
      </c>
      <c r="E22" s="36">
        <v>160000</v>
      </c>
      <c r="F22" s="29">
        <f t="shared" si="1"/>
        <v>36432</v>
      </c>
      <c r="G22" s="36">
        <v>1600</v>
      </c>
      <c r="H22" s="29">
        <f t="shared" si="2"/>
        <v>121968</v>
      </c>
      <c r="I22" s="23" t="s">
        <v>21</v>
      </c>
      <c r="J22" s="9">
        <f>(F22/E22)*100</f>
        <v>22.770000000000003</v>
      </c>
      <c r="K22" s="10">
        <f t="shared" si="0"/>
        <v>1</v>
      </c>
      <c r="L22" s="10">
        <f>C22/D22*100</f>
        <v>3.7931662317169388</v>
      </c>
      <c r="M22" s="11">
        <v>134</v>
      </c>
      <c r="N22" s="8" t="s">
        <v>17</v>
      </c>
      <c r="O22" s="5" t="s">
        <v>32</v>
      </c>
      <c r="P22" s="16" t="s">
        <v>7</v>
      </c>
    </row>
    <row r="23" spans="1:16" ht="54" customHeight="1">
      <c r="A23" s="49"/>
      <c r="B23" s="53"/>
      <c r="C23" s="26"/>
      <c r="D23" s="28"/>
      <c r="E23" s="37"/>
      <c r="F23" s="30"/>
      <c r="G23" s="37"/>
      <c r="H23" s="30"/>
      <c r="I23" s="24"/>
      <c r="J23" s="12">
        <v>10</v>
      </c>
      <c r="K23" s="11">
        <v>1</v>
      </c>
      <c r="L23" s="11">
        <v>5</v>
      </c>
      <c r="M23" s="11">
        <v>1</v>
      </c>
      <c r="N23" s="11">
        <v>15</v>
      </c>
      <c r="O23" s="11">
        <v>0</v>
      </c>
      <c r="P23" s="16">
        <f>SUM(J23:O23)</f>
        <v>32</v>
      </c>
    </row>
    <row r="24" spans="1:16" ht="93" customHeight="1">
      <c r="A24" s="48">
        <v>9</v>
      </c>
      <c r="B24" s="52" t="s">
        <v>48</v>
      </c>
      <c r="C24" s="25">
        <v>2000</v>
      </c>
      <c r="D24" s="27">
        <v>65908</v>
      </c>
      <c r="E24" s="42">
        <v>350000</v>
      </c>
      <c r="F24" s="29">
        <f t="shared" si="1"/>
        <v>79695</v>
      </c>
      <c r="G24" s="42">
        <v>3500</v>
      </c>
      <c r="H24" s="29">
        <f t="shared" si="2"/>
        <v>266805</v>
      </c>
      <c r="I24" s="23" t="s">
        <v>25</v>
      </c>
      <c r="J24" s="9">
        <f>(F24/E24)*100</f>
        <v>22.770000000000003</v>
      </c>
      <c r="K24" s="10">
        <f t="shared" si="0"/>
        <v>1</v>
      </c>
      <c r="L24" s="10">
        <f>C24/D24*100</f>
        <v>3.0345329853735512</v>
      </c>
      <c r="M24" s="11">
        <v>258</v>
      </c>
      <c r="N24" s="8" t="s">
        <v>17</v>
      </c>
      <c r="O24" s="5" t="s">
        <v>32</v>
      </c>
      <c r="P24" s="16" t="s">
        <v>7</v>
      </c>
    </row>
    <row r="25" spans="1:16" ht="51" customHeight="1">
      <c r="A25" s="49"/>
      <c r="B25" s="53"/>
      <c r="C25" s="26"/>
      <c r="D25" s="28"/>
      <c r="E25" s="43"/>
      <c r="F25" s="30"/>
      <c r="G25" s="43"/>
      <c r="H25" s="30"/>
      <c r="I25" s="24"/>
      <c r="J25" s="12">
        <v>10</v>
      </c>
      <c r="K25" s="11">
        <v>1</v>
      </c>
      <c r="L25" s="11">
        <v>5</v>
      </c>
      <c r="M25" s="11">
        <v>1</v>
      </c>
      <c r="N25" s="11">
        <v>15</v>
      </c>
      <c r="O25" s="11">
        <v>0</v>
      </c>
      <c r="P25" s="16">
        <f>SUM(J25:O25)</f>
        <v>32</v>
      </c>
    </row>
    <row r="26" spans="1:16" ht="106.2" customHeight="1">
      <c r="A26" s="48">
        <v>10</v>
      </c>
      <c r="B26" s="54" t="s">
        <v>49</v>
      </c>
      <c r="C26" s="25">
        <v>500</v>
      </c>
      <c r="D26" s="27">
        <v>65908</v>
      </c>
      <c r="E26" s="40">
        <v>200000</v>
      </c>
      <c r="F26" s="29">
        <f t="shared" si="1"/>
        <v>45540</v>
      </c>
      <c r="G26" s="38">
        <v>2000</v>
      </c>
      <c r="H26" s="29">
        <f t="shared" si="2"/>
        <v>152460</v>
      </c>
      <c r="I26" s="23" t="s">
        <v>19</v>
      </c>
      <c r="J26" s="9">
        <f>(F26/E26)*100</f>
        <v>22.770000000000003</v>
      </c>
      <c r="K26" s="10">
        <f t="shared" si="0"/>
        <v>1</v>
      </c>
      <c r="L26" s="10">
        <f>C26/D26*100</f>
        <v>0.7586332463433878</v>
      </c>
      <c r="M26" s="11">
        <v>135</v>
      </c>
      <c r="N26" s="8" t="s">
        <v>17</v>
      </c>
      <c r="O26" s="5" t="s">
        <v>32</v>
      </c>
      <c r="P26" s="16" t="s">
        <v>7</v>
      </c>
    </row>
    <row r="27" spans="1:16" ht="63" customHeight="1">
      <c r="A27" s="49"/>
      <c r="B27" s="55"/>
      <c r="C27" s="26"/>
      <c r="D27" s="28"/>
      <c r="E27" s="41"/>
      <c r="F27" s="30"/>
      <c r="G27" s="39"/>
      <c r="H27" s="30"/>
      <c r="I27" s="24"/>
      <c r="J27" s="12">
        <v>10</v>
      </c>
      <c r="K27" s="11">
        <v>1</v>
      </c>
      <c r="L27" s="11">
        <v>1</v>
      </c>
      <c r="M27" s="11">
        <v>1</v>
      </c>
      <c r="N27" s="11">
        <v>15</v>
      </c>
      <c r="O27" s="11">
        <v>0</v>
      </c>
      <c r="P27" s="16">
        <f>SUM(J27:O27)</f>
        <v>28</v>
      </c>
    </row>
    <row r="28" spans="1:16" ht="108" customHeight="1">
      <c r="A28" s="48">
        <v>11</v>
      </c>
      <c r="B28" s="54" t="s">
        <v>50</v>
      </c>
      <c r="C28" s="25">
        <v>500</v>
      </c>
      <c r="D28" s="27">
        <v>65908</v>
      </c>
      <c r="E28" s="40">
        <v>170000</v>
      </c>
      <c r="F28" s="29">
        <f t="shared" si="1"/>
        <v>38709</v>
      </c>
      <c r="G28" s="38">
        <v>1700</v>
      </c>
      <c r="H28" s="29">
        <f t="shared" si="2"/>
        <v>129591</v>
      </c>
      <c r="I28" s="23" t="s">
        <v>19</v>
      </c>
      <c r="J28" s="9">
        <f>(F28/E28)*100</f>
        <v>22.770000000000003</v>
      </c>
      <c r="K28" s="10">
        <f t="shared" si="0"/>
        <v>1</v>
      </c>
      <c r="L28" s="10">
        <f>C28/D28*100</f>
        <v>0.7586332463433878</v>
      </c>
      <c r="M28" s="11">
        <v>132</v>
      </c>
      <c r="N28" s="8" t="s">
        <v>17</v>
      </c>
      <c r="O28" s="5" t="s">
        <v>32</v>
      </c>
      <c r="P28" s="16" t="s">
        <v>7</v>
      </c>
    </row>
    <row r="29" spans="1:16" ht="56.4" customHeight="1">
      <c r="A29" s="49"/>
      <c r="B29" s="55"/>
      <c r="C29" s="26"/>
      <c r="D29" s="28"/>
      <c r="E29" s="41"/>
      <c r="F29" s="30"/>
      <c r="G29" s="39"/>
      <c r="H29" s="30"/>
      <c r="I29" s="24"/>
      <c r="J29" s="12">
        <v>10</v>
      </c>
      <c r="K29" s="11">
        <v>1</v>
      </c>
      <c r="L29" s="11">
        <v>1</v>
      </c>
      <c r="M29" s="11">
        <v>1</v>
      </c>
      <c r="N29" s="11">
        <v>15</v>
      </c>
      <c r="O29" s="11">
        <v>0</v>
      </c>
      <c r="P29" s="16">
        <f>SUM(J29:O29)</f>
        <v>28</v>
      </c>
    </row>
    <row r="30" spans="1:16" ht="98.4" customHeight="1">
      <c r="A30" s="48">
        <v>12</v>
      </c>
      <c r="B30" s="56" t="s">
        <v>51</v>
      </c>
      <c r="C30" s="25">
        <v>250</v>
      </c>
      <c r="D30" s="27">
        <v>65908</v>
      </c>
      <c r="E30" s="42">
        <v>550000</v>
      </c>
      <c r="F30" s="29">
        <f t="shared" si="1"/>
        <v>125235</v>
      </c>
      <c r="G30" s="58">
        <v>5500</v>
      </c>
      <c r="H30" s="29">
        <f t="shared" si="2"/>
        <v>419265</v>
      </c>
      <c r="I30" s="23" t="s">
        <v>24</v>
      </c>
      <c r="J30" s="9">
        <f>(F30/E30)*100</f>
        <v>22.770000000000003</v>
      </c>
      <c r="K30" s="10">
        <f t="shared" si="0"/>
        <v>1</v>
      </c>
      <c r="L30" s="10">
        <f>C30/D30*100</f>
        <v>0.3793166231716939</v>
      </c>
      <c r="M30" s="11">
        <v>181</v>
      </c>
      <c r="N30" s="8" t="s">
        <v>17</v>
      </c>
      <c r="O30" s="5" t="s">
        <v>32</v>
      </c>
      <c r="P30" s="16" t="s">
        <v>7</v>
      </c>
    </row>
    <row r="31" spans="1:16" ht="72" customHeight="1">
      <c r="A31" s="49"/>
      <c r="B31" s="57"/>
      <c r="C31" s="26"/>
      <c r="D31" s="28"/>
      <c r="E31" s="43"/>
      <c r="F31" s="30"/>
      <c r="G31" s="59"/>
      <c r="H31" s="30"/>
      <c r="I31" s="24"/>
      <c r="J31" s="12">
        <v>10</v>
      </c>
      <c r="K31" s="11">
        <v>1</v>
      </c>
      <c r="L31" s="11">
        <v>1</v>
      </c>
      <c r="M31" s="11">
        <v>1</v>
      </c>
      <c r="N31" s="11">
        <v>15</v>
      </c>
      <c r="O31" s="11">
        <v>0</v>
      </c>
      <c r="P31" s="16">
        <f>SUM(J31:O31)</f>
        <v>28</v>
      </c>
    </row>
    <row r="32" spans="1:16" ht="42" customHeight="1">
      <c r="A32" s="21">
        <v>13</v>
      </c>
      <c r="B32" s="23" t="s">
        <v>52</v>
      </c>
      <c r="C32" s="34">
        <v>1841</v>
      </c>
      <c r="D32" s="27">
        <v>1841</v>
      </c>
      <c r="E32" s="29">
        <v>1560000</v>
      </c>
      <c r="F32" s="29">
        <f t="shared" si="1"/>
        <v>354959</v>
      </c>
      <c r="G32" s="32">
        <v>16700</v>
      </c>
      <c r="H32" s="29">
        <f t="shared" ref="H32" si="6">E32-F32-G32</f>
        <v>1188341</v>
      </c>
      <c r="I32" s="23" t="s">
        <v>65</v>
      </c>
      <c r="J32" s="9">
        <f>(F32/E32)*100</f>
        <v>22.753782051282052</v>
      </c>
      <c r="K32" s="10">
        <f t="shared" ref="K32" si="7">G32/E32*100</f>
        <v>1.0705128205128205</v>
      </c>
      <c r="L32" s="10">
        <f>C32/D32*100</f>
        <v>100</v>
      </c>
      <c r="M32" s="11">
        <v>260</v>
      </c>
      <c r="N32" s="5" t="s">
        <v>32</v>
      </c>
      <c r="O32" s="5" t="s">
        <v>33</v>
      </c>
      <c r="P32" s="16" t="s">
        <v>7</v>
      </c>
    </row>
    <row r="33" spans="1:16" ht="46.8" customHeight="1">
      <c r="A33" s="22"/>
      <c r="B33" s="24"/>
      <c r="C33" s="35"/>
      <c r="D33" s="28"/>
      <c r="E33" s="30"/>
      <c r="F33" s="30"/>
      <c r="G33" s="33"/>
      <c r="H33" s="30"/>
      <c r="I33" s="24"/>
      <c r="J33" s="12">
        <v>10</v>
      </c>
      <c r="K33" s="11">
        <v>2</v>
      </c>
      <c r="L33" s="11">
        <v>10</v>
      </c>
      <c r="M33" s="11">
        <v>1</v>
      </c>
      <c r="N33" s="11">
        <v>0</v>
      </c>
      <c r="O33" s="11">
        <v>5</v>
      </c>
      <c r="P33" s="16">
        <f>SUM(J33:O33)</f>
        <v>28</v>
      </c>
    </row>
    <row r="34" spans="1:16" ht="45" customHeight="1">
      <c r="A34" s="21">
        <v>14</v>
      </c>
      <c r="B34" s="23" t="s">
        <v>54</v>
      </c>
      <c r="C34" s="25">
        <v>13</v>
      </c>
      <c r="D34" s="27">
        <v>13</v>
      </c>
      <c r="E34" s="29">
        <v>719352</v>
      </c>
      <c r="F34" s="29">
        <f t="shared" ref="F34" si="8">(E34-G34)*0.23</f>
        <v>163610.96000000002</v>
      </c>
      <c r="G34" s="29">
        <v>8000</v>
      </c>
      <c r="H34" s="29">
        <f t="shared" ref="H34" si="9">E34-F34-G34</f>
        <v>547741.04</v>
      </c>
      <c r="I34" s="23" t="s">
        <v>12</v>
      </c>
      <c r="J34" s="9">
        <f>(F34/E34)*100</f>
        <v>22.744214237257978</v>
      </c>
      <c r="K34" s="10">
        <f t="shared" ref="K34" si="10">G34/E34*100</f>
        <v>1.1121120119218408</v>
      </c>
      <c r="L34" s="10">
        <f>C34/D34*100</f>
        <v>100</v>
      </c>
      <c r="M34" s="11">
        <v>193</v>
      </c>
      <c r="N34" s="5" t="s">
        <v>32</v>
      </c>
      <c r="O34" s="5" t="s">
        <v>33</v>
      </c>
      <c r="P34" s="16"/>
    </row>
    <row r="35" spans="1:16" ht="50.4" customHeight="1">
      <c r="A35" s="22"/>
      <c r="B35" s="24"/>
      <c r="C35" s="26"/>
      <c r="D35" s="28"/>
      <c r="E35" s="30"/>
      <c r="F35" s="30"/>
      <c r="G35" s="30"/>
      <c r="H35" s="30"/>
      <c r="I35" s="24"/>
      <c r="J35" s="12">
        <v>10</v>
      </c>
      <c r="K35" s="11">
        <v>2</v>
      </c>
      <c r="L35" s="11">
        <v>10</v>
      </c>
      <c r="M35" s="11">
        <v>1</v>
      </c>
      <c r="N35" s="11">
        <v>0</v>
      </c>
      <c r="O35" s="11">
        <v>5</v>
      </c>
      <c r="P35" s="16">
        <f>SUM(J35:O35)</f>
        <v>28</v>
      </c>
    </row>
    <row r="36" spans="1:16" ht="50.4" customHeight="1">
      <c r="A36" s="21">
        <v>15</v>
      </c>
      <c r="B36" s="23" t="s">
        <v>61</v>
      </c>
      <c r="C36" s="25">
        <v>343</v>
      </c>
      <c r="D36" s="27">
        <v>1449</v>
      </c>
      <c r="E36" s="29">
        <v>1500000</v>
      </c>
      <c r="F36" s="29">
        <f t="shared" ref="F36" si="11">(E36-G36)*0.23</f>
        <v>337640</v>
      </c>
      <c r="G36" s="32">
        <v>32000</v>
      </c>
      <c r="H36" s="29">
        <f t="shared" ref="H36" si="12">E36-F36-G36</f>
        <v>1130360</v>
      </c>
      <c r="I36" s="23" t="s">
        <v>64</v>
      </c>
      <c r="J36" s="9">
        <f>(F36/E36)*100</f>
        <v>22.509333333333334</v>
      </c>
      <c r="K36" s="10">
        <f t="shared" ref="K36" si="13">G36/E36*100</f>
        <v>2.1333333333333333</v>
      </c>
      <c r="L36" s="10">
        <f>C36/D36*100</f>
        <v>23.671497584541061</v>
      </c>
      <c r="M36" s="11">
        <v>198</v>
      </c>
      <c r="N36" s="5" t="s">
        <v>32</v>
      </c>
      <c r="O36" s="5" t="s">
        <v>32</v>
      </c>
      <c r="P36" s="16" t="s">
        <v>7</v>
      </c>
    </row>
    <row r="37" spans="1:16" ht="50.4" customHeight="1">
      <c r="A37" s="22"/>
      <c r="B37" s="24"/>
      <c r="C37" s="26"/>
      <c r="D37" s="28"/>
      <c r="E37" s="30"/>
      <c r="F37" s="30"/>
      <c r="G37" s="33"/>
      <c r="H37" s="30"/>
      <c r="I37" s="24"/>
      <c r="J37" s="12">
        <v>10</v>
      </c>
      <c r="K37" s="11">
        <v>2</v>
      </c>
      <c r="L37" s="11">
        <v>10</v>
      </c>
      <c r="M37" s="11">
        <v>1</v>
      </c>
      <c r="N37" s="11">
        <v>0</v>
      </c>
      <c r="O37" s="11">
        <v>5</v>
      </c>
      <c r="P37" s="16">
        <f>SUM(J37:O37)</f>
        <v>28</v>
      </c>
    </row>
    <row r="38" spans="1:16" ht="61.2" customHeight="1">
      <c r="A38" s="21">
        <v>16</v>
      </c>
      <c r="B38" s="23" t="s">
        <v>53</v>
      </c>
      <c r="C38" s="25">
        <v>34</v>
      </c>
      <c r="D38" s="27">
        <v>34</v>
      </c>
      <c r="E38" s="29">
        <v>700000</v>
      </c>
      <c r="F38" s="29">
        <f t="shared" ref="F38:F50" si="14">(E38-G38)*0.23</f>
        <v>159160</v>
      </c>
      <c r="G38" s="32">
        <v>8000</v>
      </c>
      <c r="H38" s="29">
        <f t="shared" si="2"/>
        <v>532840</v>
      </c>
      <c r="I38" s="23" t="s">
        <v>11</v>
      </c>
      <c r="J38" s="9">
        <f>(F38/E38)*100</f>
        <v>22.737142857142857</v>
      </c>
      <c r="K38" s="10">
        <f t="shared" si="0"/>
        <v>1.1428571428571428</v>
      </c>
      <c r="L38" s="10">
        <f>C38/D38*100</f>
        <v>100</v>
      </c>
      <c r="M38" s="11">
        <v>168</v>
      </c>
      <c r="N38" s="5" t="s">
        <v>32</v>
      </c>
      <c r="O38" s="5" t="s">
        <v>32</v>
      </c>
      <c r="P38" s="16" t="s">
        <v>7</v>
      </c>
    </row>
    <row r="39" spans="1:16" ht="49.2" customHeight="1">
      <c r="A39" s="22"/>
      <c r="B39" s="24"/>
      <c r="C39" s="26"/>
      <c r="D39" s="28"/>
      <c r="E39" s="30"/>
      <c r="F39" s="30"/>
      <c r="G39" s="33"/>
      <c r="H39" s="30"/>
      <c r="I39" s="24"/>
      <c r="J39" s="12">
        <v>10</v>
      </c>
      <c r="K39" s="11">
        <v>2</v>
      </c>
      <c r="L39" s="11">
        <v>10</v>
      </c>
      <c r="M39" s="11">
        <v>1</v>
      </c>
      <c r="N39" s="11">
        <v>0</v>
      </c>
      <c r="O39" s="11">
        <v>0</v>
      </c>
      <c r="P39" s="16">
        <f>SUM(J39:O39)</f>
        <v>23</v>
      </c>
    </row>
    <row r="40" spans="1:16" ht="37.200000000000003" customHeight="1">
      <c r="A40" s="21">
        <v>17</v>
      </c>
      <c r="B40" s="23" t="s">
        <v>55</v>
      </c>
      <c r="C40" s="25">
        <v>200</v>
      </c>
      <c r="D40" s="27">
        <v>1878</v>
      </c>
      <c r="E40" s="29">
        <v>800000</v>
      </c>
      <c r="F40" s="29">
        <f t="shared" si="14"/>
        <v>181700</v>
      </c>
      <c r="G40" s="29">
        <v>10000</v>
      </c>
      <c r="H40" s="29">
        <f t="shared" si="2"/>
        <v>608300</v>
      </c>
      <c r="I40" s="23" t="s">
        <v>13</v>
      </c>
      <c r="J40" s="9">
        <f>(F40/E40)*100</f>
        <v>22.712499999999999</v>
      </c>
      <c r="K40" s="10">
        <f t="shared" si="0"/>
        <v>1.25</v>
      </c>
      <c r="L40" s="10">
        <f>C40/D40*100</f>
        <v>10.649627263045794</v>
      </c>
      <c r="M40" s="11">
        <v>109</v>
      </c>
      <c r="N40" s="5" t="s">
        <v>32</v>
      </c>
      <c r="O40" s="5" t="s">
        <v>32</v>
      </c>
      <c r="P40" s="16" t="s">
        <v>7</v>
      </c>
    </row>
    <row r="41" spans="1:16" ht="32.4" customHeight="1">
      <c r="A41" s="22"/>
      <c r="B41" s="24"/>
      <c r="C41" s="26"/>
      <c r="D41" s="28"/>
      <c r="E41" s="30"/>
      <c r="F41" s="30"/>
      <c r="G41" s="30"/>
      <c r="H41" s="30"/>
      <c r="I41" s="31"/>
      <c r="J41" s="12">
        <v>10</v>
      </c>
      <c r="K41" s="11">
        <v>2</v>
      </c>
      <c r="L41" s="11">
        <v>10</v>
      </c>
      <c r="M41" s="11">
        <v>1</v>
      </c>
      <c r="N41" s="11">
        <v>0</v>
      </c>
      <c r="O41" s="11">
        <v>0</v>
      </c>
      <c r="P41" s="16">
        <f>SUM(J41:O41)</f>
        <v>23</v>
      </c>
    </row>
    <row r="42" spans="1:16" ht="37.950000000000003" customHeight="1">
      <c r="A42" s="21">
        <v>18</v>
      </c>
      <c r="B42" s="23" t="s">
        <v>56</v>
      </c>
      <c r="C42" s="25">
        <v>3712</v>
      </c>
      <c r="D42" s="27">
        <v>3712</v>
      </c>
      <c r="E42" s="29">
        <v>1500000</v>
      </c>
      <c r="F42" s="29">
        <f t="shared" si="14"/>
        <v>340860</v>
      </c>
      <c r="G42" s="29">
        <v>18000</v>
      </c>
      <c r="H42" s="29">
        <f t="shared" si="2"/>
        <v>1141140</v>
      </c>
      <c r="I42" s="23" t="s">
        <v>5</v>
      </c>
      <c r="J42" s="9">
        <f>(F42/E42)*100</f>
        <v>22.724</v>
      </c>
      <c r="K42" s="10">
        <f t="shared" si="0"/>
        <v>1.2</v>
      </c>
      <c r="L42" s="10">
        <f>C42/D42*100</f>
        <v>100</v>
      </c>
      <c r="M42" s="11">
        <v>200</v>
      </c>
      <c r="N42" s="5" t="s">
        <v>32</v>
      </c>
      <c r="O42" s="5" t="s">
        <v>32</v>
      </c>
      <c r="P42" s="16" t="s">
        <v>7</v>
      </c>
    </row>
    <row r="43" spans="1:16" ht="29.4" customHeight="1">
      <c r="A43" s="22"/>
      <c r="B43" s="24"/>
      <c r="C43" s="26"/>
      <c r="D43" s="28"/>
      <c r="E43" s="30"/>
      <c r="F43" s="30"/>
      <c r="G43" s="30"/>
      <c r="H43" s="30"/>
      <c r="I43" s="31"/>
      <c r="J43" s="12">
        <v>10</v>
      </c>
      <c r="K43" s="11">
        <v>2</v>
      </c>
      <c r="L43" s="11">
        <v>10</v>
      </c>
      <c r="M43" s="11">
        <v>1</v>
      </c>
      <c r="N43" s="11">
        <v>0</v>
      </c>
      <c r="O43" s="11">
        <v>0</v>
      </c>
      <c r="P43" s="16">
        <f>SUM(J43:O43)</f>
        <v>23</v>
      </c>
    </row>
    <row r="44" spans="1:16" ht="39" customHeight="1">
      <c r="A44" s="21">
        <v>19</v>
      </c>
      <c r="B44" s="23" t="s">
        <v>57</v>
      </c>
      <c r="C44" s="25">
        <v>1381</v>
      </c>
      <c r="D44" s="27">
        <v>1381</v>
      </c>
      <c r="E44" s="29">
        <v>1500000</v>
      </c>
      <c r="F44" s="29">
        <f t="shared" si="14"/>
        <v>341550</v>
      </c>
      <c r="G44" s="29">
        <v>15000</v>
      </c>
      <c r="H44" s="29">
        <f t="shared" si="2"/>
        <v>1143450</v>
      </c>
      <c r="I44" s="23" t="s">
        <v>30</v>
      </c>
      <c r="J44" s="9">
        <f>(F44/E44)*100</f>
        <v>22.770000000000003</v>
      </c>
      <c r="K44" s="10">
        <f t="shared" si="0"/>
        <v>1</v>
      </c>
      <c r="L44" s="10">
        <f>C44/D44*100</f>
        <v>100</v>
      </c>
      <c r="M44" s="11">
        <v>264</v>
      </c>
      <c r="N44" s="5" t="s">
        <v>32</v>
      </c>
      <c r="O44" s="5" t="s">
        <v>32</v>
      </c>
      <c r="P44" s="16" t="s">
        <v>7</v>
      </c>
    </row>
    <row r="45" spans="1:16" ht="31.95" customHeight="1">
      <c r="A45" s="22"/>
      <c r="B45" s="24"/>
      <c r="C45" s="26"/>
      <c r="D45" s="28"/>
      <c r="E45" s="30"/>
      <c r="F45" s="30"/>
      <c r="G45" s="30"/>
      <c r="H45" s="30"/>
      <c r="I45" s="24"/>
      <c r="J45" s="12">
        <v>10</v>
      </c>
      <c r="K45" s="11">
        <v>1</v>
      </c>
      <c r="L45" s="11">
        <v>10</v>
      </c>
      <c r="M45" s="11">
        <v>1</v>
      </c>
      <c r="N45" s="11">
        <v>0</v>
      </c>
      <c r="O45" s="11">
        <v>0</v>
      </c>
      <c r="P45" s="16">
        <f>SUM(J45:O45)</f>
        <v>22</v>
      </c>
    </row>
    <row r="46" spans="1:16" ht="34.950000000000003" customHeight="1">
      <c r="A46" s="21">
        <v>20</v>
      </c>
      <c r="B46" s="23" t="s">
        <v>58</v>
      </c>
      <c r="C46" s="25">
        <v>120</v>
      </c>
      <c r="D46" s="27">
        <v>120</v>
      </c>
      <c r="E46" s="29">
        <v>1000000</v>
      </c>
      <c r="F46" s="29">
        <f t="shared" si="14"/>
        <v>227700</v>
      </c>
      <c r="G46" s="29">
        <v>10000</v>
      </c>
      <c r="H46" s="29">
        <f t="shared" si="2"/>
        <v>762300</v>
      </c>
      <c r="I46" s="23" t="s">
        <v>14</v>
      </c>
      <c r="J46" s="9">
        <f>(F46/E46)*100</f>
        <v>22.770000000000003</v>
      </c>
      <c r="K46" s="10">
        <f t="shared" si="0"/>
        <v>1</v>
      </c>
      <c r="L46" s="10">
        <f>C46/D46*100</f>
        <v>100</v>
      </c>
      <c r="M46" s="11">
        <v>230</v>
      </c>
      <c r="N46" s="5" t="s">
        <v>32</v>
      </c>
      <c r="O46" s="5" t="s">
        <v>32</v>
      </c>
      <c r="P46" s="16" t="s">
        <v>7</v>
      </c>
    </row>
    <row r="47" spans="1:16" ht="27.6" customHeight="1">
      <c r="A47" s="22"/>
      <c r="B47" s="24"/>
      <c r="C47" s="26"/>
      <c r="D47" s="28"/>
      <c r="E47" s="30"/>
      <c r="F47" s="30"/>
      <c r="G47" s="30"/>
      <c r="H47" s="30"/>
      <c r="I47" s="24"/>
      <c r="J47" s="12">
        <v>10</v>
      </c>
      <c r="K47" s="11">
        <v>1</v>
      </c>
      <c r="L47" s="11">
        <v>10</v>
      </c>
      <c r="M47" s="11">
        <v>1</v>
      </c>
      <c r="N47" s="11">
        <v>0</v>
      </c>
      <c r="O47" s="11">
        <v>0</v>
      </c>
      <c r="P47" s="16">
        <f>SUM(J47:O47)</f>
        <v>22</v>
      </c>
    </row>
    <row r="48" spans="1:16" ht="37.950000000000003" customHeight="1">
      <c r="A48" s="48">
        <v>21</v>
      </c>
      <c r="B48" s="23" t="s">
        <v>59</v>
      </c>
      <c r="C48" s="25">
        <v>34</v>
      </c>
      <c r="D48" s="27">
        <v>34</v>
      </c>
      <c r="E48" s="29">
        <v>1000000</v>
      </c>
      <c r="F48" s="29">
        <f t="shared" si="14"/>
        <v>227700</v>
      </c>
      <c r="G48" s="29">
        <v>10000</v>
      </c>
      <c r="H48" s="29">
        <f t="shared" si="2"/>
        <v>762300</v>
      </c>
      <c r="I48" s="23" t="s">
        <v>5</v>
      </c>
      <c r="J48" s="9">
        <f>(F48/E48)*100</f>
        <v>22.770000000000003</v>
      </c>
      <c r="K48" s="10">
        <f t="shared" si="0"/>
        <v>1</v>
      </c>
      <c r="L48" s="10">
        <f>C48/D48*100</f>
        <v>100</v>
      </c>
      <c r="M48" s="11">
        <v>205</v>
      </c>
      <c r="N48" s="5" t="s">
        <v>32</v>
      </c>
      <c r="O48" s="5" t="s">
        <v>32</v>
      </c>
      <c r="P48" s="16" t="s">
        <v>7</v>
      </c>
    </row>
    <row r="49" spans="1:16" ht="30" customHeight="1">
      <c r="A49" s="49"/>
      <c r="B49" s="24"/>
      <c r="C49" s="26"/>
      <c r="D49" s="28"/>
      <c r="E49" s="30"/>
      <c r="F49" s="30"/>
      <c r="G49" s="30"/>
      <c r="H49" s="30"/>
      <c r="I49" s="24"/>
      <c r="J49" s="12">
        <v>10</v>
      </c>
      <c r="K49" s="11">
        <v>1</v>
      </c>
      <c r="L49" s="11">
        <v>10</v>
      </c>
      <c r="M49" s="11">
        <v>1</v>
      </c>
      <c r="N49" s="11">
        <v>0</v>
      </c>
      <c r="O49" s="11">
        <v>0</v>
      </c>
      <c r="P49" s="16">
        <f>SUM(J49:O49)</f>
        <v>22</v>
      </c>
    </row>
    <row r="50" spans="1:16" ht="36" customHeight="1">
      <c r="A50" s="48">
        <v>22</v>
      </c>
      <c r="B50" s="23" t="s">
        <v>60</v>
      </c>
      <c r="C50" s="25">
        <v>13</v>
      </c>
      <c r="D50" s="27">
        <v>13</v>
      </c>
      <c r="E50" s="29">
        <v>1000000</v>
      </c>
      <c r="F50" s="29">
        <f t="shared" si="14"/>
        <v>227700</v>
      </c>
      <c r="G50" s="32">
        <v>10000</v>
      </c>
      <c r="H50" s="29">
        <f t="shared" si="2"/>
        <v>762300</v>
      </c>
      <c r="I50" s="23" t="s">
        <v>5</v>
      </c>
      <c r="J50" s="9">
        <f>(F50/E50)*100</f>
        <v>22.770000000000003</v>
      </c>
      <c r="K50" s="10">
        <f t="shared" si="0"/>
        <v>1</v>
      </c>
      <c r="L50" s="10">
        <f>C50/D50*100</f>
        <v>100</v>
      </c>
      <c r="M50" s="11">
        <v>203</v>
      </c>
      <c r="N50" s="5" t="s">
        <v>32</v>
      </c>
      <c r="O50" s="5" t="s">
        <v>32</v>
      </c>
      <c r="P50" s="16" t="s">
        <v>7</v>
      </c>
    </row>
    <row r="51" spans="1:16" ht="34.950000000000003" customHeight="1">
      <c r="A51" s="49"/>
      <c r="B51" s="31"/>
      <c r="C51" s="26"/>
      <c r="D51" s="28"/>
      <c r="E51" s="30"/>
      <c r="F51" s="30"/>
      <c r="G51" s="33"/>
      <c r="H51" s="30"/>
      <c r="I51" s="24"/>
      <c r="J51" s="12">
        <v>10</v>
      </c>
      <c r="K51" s="11">
        <v>1</v>
      </c>
      <c r="L51" s="11">
        <v>10</v>
      </c>
      <c r="M51" s="11">
        <v>1</v>
      </c>
      <c r="N51" s="11">
        <v>0</v>
      </c>
      <c r="O51" s="11">
        <v>0</v>
      </c>
      <c r="P51" s="16">
        <f>SUM(J51:O51)</f>
        <v>22</v>
      </c>
    </row>
    <row r="52" spans="1:16" ht="65.400000000000006" customHeight="1">
      <c r="A52" s="46">
        <v>23</v>
      </c>
      <c r="B52" s="23" t="s">
        <v>62</v>
      </c>
      <c r="C52" s="25">
        <v>1144</v>
      </c>
      <c r="D52" s="27">
        <v>1144</v>
      </c>
      <c r="E52" s="29">
        <v>4860000</v>
      </c>
      <c r="F52" s="29">
        <f t="shared" ref="F52" si="15">(E52-G52)*0.23</f>
        <v>1106622</v>
      </c>
      <c r="G52" s="32">
        <v>48600</v>
      </c>
      <c r="H52" s="29">
        <f t="shared" ref="H52" si="16">E52-F52-G52</f>
        <v>3704778</v>
      </c>
      <c r="I52" s="23" t="s">
        <v>31</v>
      </c>
      <c r="J52" s="9">
        <f>(F52/E52)*100</f>
        <v>22.770000000000003</v>
      </c>
      <c r="K52" s="10">
        <f t="shared" ref="K52" si="17">G52/E52*100</f>
        <v>1</v>
      </c>
      <c r="L52" s="10">
        <f>C52/D52*100</f>
        <v>100</v>
      </c>
      <c r="M52" s="11">
        <v>130</v>
      </c>
      <c r="N52" s="5" t="s">
        <v>32</v>
      </c>
      <c r="O52" s="5" t="s">
        <v>32</v>
      </c>
      <c r="P52" s="16" t="s">
        <v>7</v>
      </c>
    </row>
    <row r="53" spans="1:16" ht="25.95" customHeight="1">
      <c r="A53" s="47"/>
      <c r="B53" s="24"/>
      <c r="C53" s="26"/>
      <c r="D53" s="28"/>
      <c r="E53" s="30"/>
      <c r="F53" s="30"/>
      <c r="G53" s="33"/>
      <c r="H53" s="30"/>
      <c r="I53" s="24"/>
      <c r="J53" s="12">
        <v>10</v>
      </c>
      <c r="K53" s="11">
        <v>1</v>
      </c>
      <c r="L53" s="11">
        <v>10</v>
      </c>
      <c r="M53" s="11">
        <v>1</v>
      </c>
      <c r="N53" s="11">
        <v>0</v>
      </c>
      <c r="O53" s="11">
        <v>0</v>
      </c>
      <c r="P53" s="16">
        <f>SUM(J53:O53)</f>
        <v>22</v>
      </c>
    </row>
    <row r="54" spans="1:16" ht="34.200000000000003" customHeight="1">
      <c r="A54" s="44" t="s">
        <v>4</v>
      </c>
      <c r="B54" s="45"/>
      <c r="C54" s="1"/>
      <c r="D54" s="3"/>
      <c r="E54" s="14">
        <f>SUM(E8:E53)</f>
        <v>20959832</v>
      </c>
      <c r="F54" s="14">
        <f t="shared" ref="F54:H54" si="18">SUM(F8:F53)</f>
        <v>4766090.3599999994</v>
      </c>
      <c r="G54" s="14">
        <f t="shared" si="18"/>
        <v>237700</v>
      </c>
      <c r="H54" s="14">
        <f t="shared" si="18"/>
        <v>15956041.640000001</v>
      </c>
      <c r="I54" s="2"/>
      <c r="J54" s="2"/>
      <c r="K54" s="5"/>
      <c r="L54" s="5"/>
      <c r="M54" s="5"/>
      <c r="N54" s="5"/>
      <c r="O54" s="5"/>
      <c r="P54" s="16" t="s">
        <v>7</v>
      </c>
    </row>
    <row r="55" spans="1:16">
      <c r="A55" s="20" t="s">
        <v>7</v>
      </c>
      <c r="B55" s="20"/>
      <c r="C55" s="20"/>
      <c r="E55" s="15" t="s">
        <v>7</v>
      </c>
      <c r="F55" s="15" t="s">
        <v>7</v>
      </c>
      <c r="G55" s="15" t="s">
        <v>7</v>
      </c>
      <c r="H55" s="15" t="s">
        <v>7</v>
      </c>
    </row>
    <row r="56" spans="1:16" ht="41.4" customHeight="1">
      <c r="A56" s="18" t="s">
        <v>7</v>
      </c>
      <c r="B56" s="18"/>
      <c r="C56" s="18"/>
      <c r="D56" s="18"/>
      <c r="E56" s="18"/>
      <c r="F56" s="18"/>
      <c r="G56" s="18"/>
      <c r="H56" s="18"/>
      <c r="I56" s="18"/>
      <c r="K56" s="50" t="s">
        <v>7</v>
      </c>
      <c r="L56" s="51"/>
      <c r="M56" s="51"/>
      <c r="N56" s="51"/>
      <c r="O56" s="51"/>
      <c r="P56" s="51"/>
    </row>
  </sheetData>
  <sortState ref="A5:AC51">
    <sortCondition descending="1" ref="P5:P51"/>
  </sortState>
  <mergeCells count="220">
    <mergeCell ref="A5:P5"/>
    <mergeCell ref="H16:H17"/>
    <mergeCell ref="G16:G17"/>
    <mergeCell ref="F16:F17"/>
    <mergeCell ref="E16:E17"/>
    <mergeCell ref="D16:D17"/>
    <mergeCell ref="C16:C17"/>
    <mergeCell ref="C12:C13"/>
    <mergeCell ref="I14:I15"/>
    <mergeCell ref="H14:H15"/>
    <mergeCell ref="G14:G15"/>
    <mergeCell ref="F14:F15"/>
    <mergeCell ref="E14:E15"/>
    <mergeCell ref="D14:D15"/>
    <mergeCell ref="C14:C15"/>
    <mergeCell ref="H12:H13"/>
    <mergeCell ref="G12:G13"/>
    <mergeCell ref="F12:F13"/>
    <mergeCell ref="J6:P6"/>
    <mergeCell ref="I6:I7"/>
    <mergeCell ref="E6:H6"/>
    <mergeCell ref="C6:C7"/>
    <mergeCell ref="A6:A7"/>
    <mergeCell ref="B6:B7"/>
    <mergeCell ref="I16:I17"/>
    <mergeCell ref="A16:A17"/>
    <mergeCell ref="A14:A15"/>
    <mergeCell ref="A10:A11"/>
    <mergeCell ref="A12:A13"/>
    <mergeCell ref="A8:A9"/>
    <mergeCell ref="B16:B17"/>
    <mergeCell ref="F8:F9"/>
    <mergeCell ref="E8:E9"/>
    <mergeCell ref="D6:D7"/>
    <mergeCell ref="H8:H9"/>
    <mergeCell ref="G8:G9"/>
    <mergeCell ref="A26:A27"/>
    <mergeCell ref="A24:A25"/>
    <mergeCell ref="E12:E13"/>
    <mergeCell ref="D12:D13"/>
    <mergeCell ref="D8:D9"/>
    <mergeCell ref="C8:C9"/>
    <mergeCell ref="H10:H11"/>
    <mergeCell ref="G10:G11"/>
    <mergeCell ref="I12:I13"/>
    <mergeCell ref="I10:I11"/>
    <mergeCell ref="I8:I9"/>
    <mergeCell ref="A18:A19"/>
    <mergeCell ref="B18:B19"/>
    <mergeCell ref="A22:A23"/>
    <mergeCell ref="A20:A21"/>
    <mergeCell ref="B8:B9"/>
    <mergeCell ref="B10:B11"/>
    <mergeCell ref="B12:B13"/>
    <mergeCell ref="F10:F11"/>
    <mergeCell ref="E10:E11"/>
    <mergeCell ref="D10:D11"/>
    <mergeCell ref="C10:C11"/>
    <mergeCell ref="C22:C23"/>
    <mergeCell ref="B14:B15"/>
    <mergeCell ref="I18:I19"/>
    <mergeCell ref="I38:I39"/>
    <mergeCell ref="I32:I33"/>
    <mergeCell ref="I30:I31"/>
    <mergeCell ref="I28:I29"/>
    <mergeCell ref="I22:I23"/>
    <mergeCell ref="H24:H25"/>
    <mergeCell ref="G24:G25"/>
    <mergeCell ref="H30:H31"/>
    <mergeCell ref="G30:G31"/>
    <mergeCell ref="H18:H19"/>
    <mergeCell ref="G18:G19"/>
    <mergeCell ref="H28:H29"/>
    <mergeCell ref="G28:G29"/>
    <mergeCell ref="I26:I27"/>
    <mergeCell ref="I24:I25"/>
    <mergeCell ref="I20:I21"/>
    <mergeCell ref="G36:G37"/>
    <mergeCell ref="H36:H37"/>
    <mergeCell ref="I36:I37"/>
    <mergeCell ref="B24:B25"/>
    <mergeCell ref="B26:B27"/>
    <mergeCell ref="E40:E41"/>
    <mergeCell ref="D40:D41"/>
    <mergeCell ref="C40:C41"/>
    <mergeCell ref="D26:D27"/>
    <mergeCell ref="C26:C27"/>
    <mergeCell ref="B28:B29"/>
    <mergeCell ref="B30:B31"/>
    <mergeCell ref="B32:B33"/>
    <mergeCell ref="B38:B39"/>
    <mergeCell ref="C28:C29"/>
    <mergeCell ref="B36:B37"/>
    <mergeCell ref="C36:C37"/>
    <mergeCell ref="D36:D37"/>
    <mergeCell ref="C24:C25"/>
    <mergeCell ref="D24:D25"/>
    <mergeCell ref="E28:E29"/>
    <mergeCell ref="D28:D29"/>
    <mergeCell ref="A48:A49"/>
    <mergeCell ref="A46:A47"/>
    <mergeCell ref="A44:A45"/>
    <mergeCell ref="A42:A43"/>
    <mergeCell ref="A38:A39"/>
    <mergeCell ref="A32:A33"/>
    <mergeCell ref="A28:A29"/>
    <mergeCell ref="A30:A31"/>
    <mergeCell ref="B40:B41"/>
    <mergeCell ref="B42:B43"/>
    <mergeCell ref="B44:B45"/>
    <mergeCell ref="B46:B47"/>
    <mergeCell ref="B48:B49"/>
    <mergeCell ref="A40:A41"/>
    <mergeCell ref="A36:A37"/>
    <mergeCell ref="C18:C19"/>
    <mergeCell ref="D18:D19"/>
    <mergeCell ref="F20:F21"/>
    <mergeCell ref="E20:E21"/>
    <mergeCell ref="D20:D21"/>
    <mergeCell ref="C20:C21"/>
    <mergeCell ref="B20:B21"/>
    <mergeCell ref="B22:B23"/>
    <mergeCell ref="F22:F23"/>
    <mergeCell ref="E22:E23"/>
    <mergeCell ref="D22:D23"/>
    <mergeCell ref="F18:F19"/>
    <mergeCell ref="E18:E19"/>
    <mergeCell ref="K56:P56"/>
    <mergeCell ref="H44:H45"/>
    <mergeCell ref="G44:G45"/>
    <mergeCell ref="F44:F45"/>
    <mergeCell ref="E44:E45"/>
    <mergeCell ref="D44:D45"/>
    <mergeCell ref="C44:C45"/>
    <mergeCell ref="H46:H47"/>
    <mergeCell ref="G46:G47"/>
    <mergeCell ref="F46:F47"/>
    <mergeCell ref="E46:E47"/>
    <mergeCell ref="D46:D47"/>
    <mergeCell ref="C46:C47"/>
    <mergeCell ref="H48:H49"/>
    <mergeCell ref="G48:G49"/>
    <mergeCell ref="F48:F49"/>
    <mergeCell ref="E48:E49"/>
    <mergeCell ref="D48:D49"/>
    <mergeCell ref="C48:C49"/>
    <mergeCell ref="H50:H51"/>
    <mergeCell ref="G50:G51"/>
    <mergeCell ref="F50:F51"/>
    <mergeCell ref="E50:E51"/>
    <mergeCell ref="D50:D51"/>
    <mergeCell ref="A56:I56"/>
    <mergeCell ref="H52:H53"/>
    <mergeCell ref="G52:G53"/>
    <mergeCell ref="F52:F53"/>
    <mergeCell ref="E52:E53"/>
    <mergeCell ref="D52:D53"/>
    <mergeCell ref="C52:C53"/>
    <mergeCell ref="A54:B54"/>
    <mergeCell ref="B50:B51"/>
    <mergeCell ref="B52:B53"/>
    <mergeCell ref="A52:A53"/>
    <mergeCell ref="A50:A51"/>
    <mergeCell ref="I50:I51"/>
    <mergeCell ref="F42:F43"/>
    <mergeCell ref="E42:E43"/>
    <mergeCell ref="D42:D43"/>
    <mergeCell ref="C42:C43"/>
    <mergeCell ref="E36:E37"/>
    <mergeCell ref="F36:F37"/>
    <mergeCell ref="H20:H21"/>
    <mergeCell ref="G20:G21"/>
    <mergeCell ref="H22:H23"/>
    <mergeCell ref="G22:G23"/>
    <mergeCell ref="H26:H27"/>
    <mergeCell ref="G26:G27"/>
    <mergeCell ref="F26:F27"/>
    <mergeCell ref="E26:E27"/>
    <mergeCell ref="E24:E25"/>
    <mergeCell ref="E30:E31"/>
    <mergeCell ref="D30:D31"/>
    <mergeCell ref="C30:C31"/>
    <mergeCell ref="F28:F29"/>
    <mergeCell ref="F24:F25"/>
    <mergeCell ref="F30:F31"/>
    <mergeCell ref="G32:G33"/>
    <mergeCell ref="F32:F33"/>
    <mergeCell ref="E32:E33"/>
    <mergeCell ref="D32:D33"/>
    <mergeCell ref="C32:C33"/>
    <mergeCell ref="H38:H39"/>
    <mergeCell ref="G38:G39"/>
    <mergeCell ref="F38:F39"/>
    <mergeCell ref="E38:E39"/>
    <mergeCell ref="D38:D39"/>
    <mergeCell ref="C38:C39"/>
    <mergeCell ref="I2:P3"/>
    <mergeCell ref="A55:C55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I48:I49"/>
    <mergeCell ref="I46:I47"/>
    <mergeCell ref="I44:I45"/>
    <mergeCell ref="I42:I43"/>
    <mergeCell ref="I40:I41"/>
    <mergeCell ref="H40:H41"/>
    <mergeCell ref="G40:G41"/>
    <mergeCell ref="H42:H43"/>
    <mergeCell ref="G42:G43"/>
    <mergeCell ref="F40:F41"/>
    <mergeCell ref="I52:I53"/>
    <mergeCell ref="C50:C51"/>
    <mergeCell ref="H32:H33"/>
  </mergeCells>
  <pageMargins left="0.11811023622047245" right="0.11811023622047245" top="0.35433070866141736" bottom="0.35433070866141736" header="0.31496062992125984" footer="0.31496062992125984"/>
  <pageSetup paperSize="9" scale="6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2021-02-08T14:23:06Z</dcterms:modified>
</cp:coreProperties>
</file>