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1760" tabRatio="769" firstSheet="3" activeTab="11"/>
  </bookViews>
  <sheets>
    <sheet name="Приложение 1-1" sheetId="22" r:id="rId1"/>
    <sheet name="Приложение 1-2" sheetId="25" r:id="rId2"/>
    <sheet name="Приложение 2-1" sheetId="24" r:id="rId3"/>
    <sheet name="Приложение 2-2 " sheetId="11" r:id="rId4"/>
    <sheet name="Приложение 3-1" sheetId="26" r:id="rId5"/>
    <sheet name="Приложение  3-2" sheetId="27" r:id="rId6"/>
    <sheet name="Приложение 4-1" sheetId="28" r:id="rId7"/>
    <sheet name="Приложение  4-2" sheetId="29" r:id="rId8"/>
    <sheet name="Приложение 5-1" sheetId="30" r:id="rId9"/>
    <sheet name="Приложение  5-2" sheetId="31" r:id="rId10"/>
    <sheet name="Приложение 6-1 " sheetId="32" r:id="rId11"/>
    <sheet name="Приложение  6-2" sheetId="33" r:id="rId12"/>
  </sheets>
  <definedNames>
    <definedName name="_xlnm.Print_Area" localSheetId="0">'Приложение 1-1'!$A$1:$L$37</definedName>
    <definedName name="_xlnm.Print_Area" localSheetId="2">'Приложение 2-1'!$A$1:$L$67</definedName>
    <definedName name="_xlnm.Print_Area" localSheetId="4">'Приложение 3-1'!$A$1:$L$132</definedName>
    <definedName name="_xlnm.Print_Area" localSheetId="6">'Приложение 4-1'!$A$1:$L$56</definedName>
    <definedName name="_xlnm.Print_Area" localSheetId="8">'Приложение 5-1'!$A$1:$L$32</definedName>
    <definedName name="_xlnm.Print_Area" localSheetId="10">'Приложение 6-1 '!$A$1:$L$31</definedName>
  </definedNames>
  <calcPr calcId="125725"/>
</workbook>
</file>

<file path=xl/calcChain.xml><?xml version="1.0" encoding="utf-8"?>
<calcChain xmlns="http://schemas.openxmlformats.org/spreadsheetml/2006/main">
  <c r="J17" i="32"/>
  <c r="I17"/>
  <c r="H17"/>
  <c r="G17"/>
  <c r="F17"/>
  <c r="E23"/>
  <c r="E24"/>
  <c r="J23"/>
  <c r="I23"/>
  <c r="H23"/>
  <c r="G23"/>
  <c r="F23"/>
  <c r="J122" i="26" l="1"/>
  <c r="I122"/>
  <c r="H122"/>
  <c r="G122"/>
  <c r="F122"/>
  <c r="F59"/>
  <c r="J58"/>
  <c r="I58"/>
  <c r="H58"/>
  <c r="G58"/>
  <c r="F58"/>
  <c r="J20"/>
  <c r="I20"/>
  <c r="H20"/>
  <c r="G20"/>
  <c r="F20"/>
  <c r="J19"/>
  <c r="I19"/>
  <c r="H19"/>
  <c r="G19"/>
  <c r="F19"/>
  <c r="J64" i="24"/>
  <c r="I64"/>
  <c r="H64"/>
  <c r="G64"/>
  <c r="F64"/>
  <c r="J63"/>
  <c r="I63"/>
  <c r="H63"/>
  <c r="G63"/>
  <c r="F63"/>
  <c r="I15"/>
  <c r="I11" s="1"/>
  <c r="J12"/>
  <c r="I12"/>
  <c r="H12"/>
  <c r="G12"/>
  <c r="F12"/>
  <c r="J11"/>
  <c r="H11"/>
  <c r="G11"/>
  <c r="F11"/>
  <c r="J34"/>
  <c r="I34"/>
  <c r="E34" s="1"/>
  <c r="H34"/>
  <c r="G34"/>
  <c r="F34"/>
  <c r="J33"/>
  <c r="I33"/>
  <c r="H33"/>
  <c r="G33"/>
  <c r="F33"/>
  <c r="F32" s="1"/>
  <c r="J50"/>
  <c r="I50"/>
  <c r="H50"/>
  <c r="H48" s="1"/>
  <c r="G50"/>
  <c r="F50"/>
  <c r="E50" s="1"/>
  <c r="J49"/>
  <c r="I49"/>
  <c r="I48" s="1"/>
  <c r="H49"/>
  <c r="G49"/>
  <c r="F49"/>
  <c r="F48" s="1"/>
  <c r="J48"/>
  <c r="G48"/>
  <c r="J37"/>
  <c r="I37"/>
  <c r="H37"/>
  <c r="G37"/>
  <c r="F37"/>
  <c r="J36"/>
  <c r="I36"/>
  <c r="H36"/>
  <c r="G36"/>
  <c r="G35" s="1"/>
  <c r="F36"/>
  <c r="F35" s="1"/>
  <c r="E47"/>
  <c r="J46"/>
  <c r="I46"/>
  <c r="H46"/>
  <c r="G46"/>
  <c r="F46"/>
  <c r="E45"/>
  <c r="J44"/>
  <c r="I44"/>
  <c r="H44"/>
  <c r="G44"/>
  <c r="F44"/>
  <c r="E44" s="1"/>
  <c r="E43"/>
  <c r="J42"/>
  <c r="I42"/>
  <c r="H42"/>
  <c r="E42" s="1"/>
  <c r="G42"/>
  <c r="F42"/>
  <c r="E41"/>
  <c r="J40"/>
  <c r="I40"/>
  <c r="H40"/>
  <c r="G40"/>
  <c r="F40"/>
  <c r="E40" s="1"/>
  <c r="E39"/>
  <c r="J38"/>
  <c r="I38"/>
  <c r="H38"/>
  <c r="G38"/>
  <c r="F38"/>
  <c r="E37"/>
  <c r="J35"/>
  <c r="J32"/>
  <c r="I32"/>
  <c r="H32"/>
  <c r="G32"/>
  <c r="E33"/>
  <c r="J16"/>
  <c r="I16"/>
  <c r="H16"/>
  <c r="G16"/>
  <c r="F16"/>
  <c r="J15"/>
  <c r="H15"/>
  <c r="G15"/>
  <c r="F15"/>
  <c r="E31"/>
  <c r="J30"/>
  <c r="I30"/>
  <c r="H30"/>
  <c r="G30"/>
  <c r="F30"/>
  <c r="E29"/>
  <c r="J28"/>
  <c r="I28"/>
  <c r="H28"/>
  <c r="G28"/>
  <c r="F28"/>
  <c r="E27"/>
  <c r="J26"/>
  <c r="I26"/>
  <c r="H26"/>
  <c r="G26"/>
  <c r="F26"/>
  <c r="E25"/>
  <c r="J24"/>
  <c r="I24"/>
  <c r="H24"/>
  <c r="G24"/>
  <c r="F24"/>
  <c r="E23"/>
  <c r="J22"/>
  <c r="I22"/>
  <c r="H22"/>
  <c r="G22"/>
  <c r="F22"/>
  <c r="E21"/>
  <c r="J20"/>
  <c r="I20"/>
  <c r="H20"/>
  <c r="G20"/>
  <c r="F20"/>
  <c r="E19"/>
  <c r="J18"/>
  <c r="I18"/>
  <c r="H18"/>
  <c r="G18"/>
  <c r="F18"/>
  <c r="E49" l="1"/>
  <c r="H35"/>
  <c r="E35" s="1"/>
  <c r="E48"/>
  <c r="I35"/>
  <c r="E38"/>
  <c r="E46"/>
  <c r="E36"/>
  <c r="E26"/>
  <c r="E32"/>
  <c r="E22"/>
  <c r="E24"/>
  <c r="E30"/>
  <c r="E20"/>
  <c r="E18"/>
  <c r="E28"/>
  <c r="J11" i="22" l="1"/>
  <c r="I11"/>
  <c r="H11"/>
  <c r="G11"/>
  <c r="F11"/>
  <c r="J27" i="32"/>
  <c r="I27"/>
  <c r="H27"/>
  <c r="G27"/>
  <c r="F27"/>
  <c r="J23" i="30"/>
  <c r="I23"/>
  <c r="H23"/>
  <c r="G23"/>
  <c r="F23"/>
  <c r="J15"/>
  <c r="J14" s="1"/>
  <c r="I15"/>
  <c r="I14" s="1"/>
  <c r="H15"/>
  <c r="H14" s="1"/>
  <c r="G15"/>
  <c r="F15"/>
  <c r="F14" s="1"/>
  <c r="G14"/>
  <c r="J16"/>
  <c r="I16"/>
  <c r="H16"/>
  <c r="G16"/>
  <c r="F16"/>
  <c r="J48" i="28"/>
  <c r="I48"/>
  <c r="E48" s="1"/>
  <c r="H48"/>
  <c r="G48"/>
  <c r="F48"/>
  <c r="J47"/>
  <c r="I47"/>
  <c r="H47"/>
  <c r="G47"/>
  <c r="F47"/>
  <c r="J14"/>
  <c r="I14"/>
  <c r="H14"/>
  <c r="G14"/>
  <c r="F14"/>
  <c r="J17"/>
  <c r="I17"/>
  <c r="H17"/>
  <c r="G17"/>
  <c r="F17"/>
  <c r="E17" s="1"/>
  <c r="E41"/>
  <c r="J40"/>
  <c r="I40"/>
  <c r="H40"/>
  <c r="G40"/>
  <c r="F40"/>
  <c r="E32"/>
  <c r="E24"/>
  <c r="E18"/>
  <c r="E14" i="30" l="1"/>
  <c r="E15"/>
  <c r="E40" i="28"/>
  <c r="J119" i="26" l="1"/>
  <c r="I119"/>
  <c r="H119"/>
  <c r="G119"/>
  <c r="F119"/>
  <c r="J59"/>
  <c r="J57" s="1"/>
  <c r="I59"/>
  <c r="H59"/>
  <c r="G59"/>
  <c r="F57"/>
  <c r="J74"/>
  <c r="I74"/>
  <c r="H74"/>
  <c r="G74"/>
  <c r="F74"/>
  <c r="E75"/>
  <c r="H16" l="1"/>
  <c r="G17"/>
  <c r="G16"/>
  <c r="F17"/>
  <c r="F124" s="1"/>
  <c r="J17"/>
  <c r="F16"/>
  <c r="J16"/>
  <c r="I17"/>
  <c r="I16"/>
  <c r="H17"/>
  <c r="G57"/>
  <c r="H57"/>
  <c r="I57"/>
  <c r="F10" i="22"/>
  <c r="F25"/>
  <c r="F13"/>
  <c r="F12" s="1"/>
  <c r="F123" i="26" l="1"/>
  <c r="F15"/>
  <c r="I123"/>
  <c r="I15"/>
  <c r="G123"/>
  <c r="G15"/>
  <c r="H123"/>
  <c r="H15"/>
  <c r="J123"/>
  <c r="J15"/>
  <c r="E117"/>
  <c r="J116"/>
  <c r="I116"/>
  <c r="H116"/>
  <c r="G116"/>
  <c r="F116"/>
  <c r="F23"/>
  <c r="E42"/>
  <c r="J41"/>
  <c r="I41"/>
  <c r="H41"/>
  <c r="G41"/>
  <c r="F41"/>
  <c r="E40"/>
  <c r="J39"/>
  <c r="I39"/>
  <c r="H39"/>
  <c r="G39"/>
  <c r="F39"/>
  <c r="E116" l="1"/>
  <c r="E20"/>
  <c r="E41"/>
  <c r="E39"/>
  <c r="E82" l="1"/>
  <c r="J81"/>
  <c r="I81"/>
  <c r="H81"/>
  <c r="G81"/>
  <c r="F81"/>
  <c r="E80"/>
  <c r="J79"/>
  <c r="I79"/>
  <c r="H79"/>
  <c r="G79"/>
  <c r="F79"/>
  <c r="E78"/>
  <c r="J77"/>
  <c r="I77"/>
  <c r="H77"/>
  <c r="G77"/>
  <c r="F77"/>
  <c r="F24" i="30"/>
  <c r="E21"/>
  <c r="J24"/>
  <c r="I24"/>
  <c r="H24"/>
  <c r="G24"/>
  <c r="J18"/>
  <c r="I18"/>
  <c r="H18"/>
  <c r="G18"/>
  <c r="F18"/>
  <c r="E19"/>
  <c r="E17"/>
  <c r="E22" i="32"/>
  <c r="E20"/>
  <c r="E19"/>
  <c r="E27"/>
  <c r="J16"/>
  <c r="J26" s="1"/>
  <c r="I16"/>
  <c r="I26" s="1"/>
  <c r="H16"/>
  <c r="H26" s="1"/>
  <c r="G16"/>
  <c r="G26" s="1"/>
  <c r="F16"/>
  <c r="F26" s="1"/>
  <c r="E26" l="1"/>
  <c r="E17"/>
  <c r="E16"/>
  <c r="E24" i="30"/>
  <c r="E81" i="26"/>
  <c r="E79"/>
  <c r="E77"/>
  <c r="E16" i="30"/>
  <c r="E38" i="28"/>
  <c r="E36"/>
  <c r="E34"/>
  <c r="E30"/>
  <c r="E27"/>
  <c r="E21"/>
  <c r="E121" i="26" l="1"/>
  <c r="E56"/>
  <c r="E54"/>
  <c r="E52"/>
  <c r="E50"/>
  <c r="E48"/>
  <c r="E46"/>
  <c r="E44"/>
  <c r="E38"/>
  <c r="E36"/>
  <c r="E34"/>
  <c r="E32"/>
  <c r="E30"/>
  <c r="E28"/>
  <c r="E26"/>
  <c r="E24"/>
  <c r="E22"/>
  <c r="E19"/>
  <c r="E115"/>
  <c r="E113"/>
  <c r="E111"/>
  <c r="E109"/>
  <c r="E107"/>
  <c r="E105"/>
  <c r="E103"/>
  <c r="E101"/>
  <c r="E100"/>
  <c r="E98"/>
  <c r="E96"/>
  <c r="E94"/>
  <c r="E92"/>
  <c r="E90"/>
  <c r="E88"/>
  <c r="E86"/>
  <c r="E84"/>
  <c r="E76"/>
  <c r="E73"/>
  <c r="E71"/>
  <c r="E69"/>
  <c r="E67"/>
  <c r="E65"/>
  <c r="E63"/>
  <c r="E61"/>
  <c r="E16" i="28" l="1"/>
  <c r="E17" i="26"/>
  <c r="E59"/>
  <c r="I18"/>
  <c r="G18"/>
  <c r="F18"/>
  <c r="J55"/>
  <c r="I55"/>
  <c r="H55"/>
  <c r="G55"/>
  <c r="F55"/>
  <c r="J53"/>
  <c r="I53"/>
  <c r="H53"/>
  <c r="G53"/>
  <c r="F53"/>
  <c r="J18"/>
  <c r="H18"/>
  <c r="J51"/>
  <c r="I51"/>
  <c r="H51"/>
  <c r="G51"/>
  <c r="F51"/>
  <c r="J49"/>
  <c r="I49"/>
  <c r="H49"/>
  <c r="G49"/>
  <c r="F49"/>
  <c r="J47"/>
  <c r="I47"/>
  <c r="H47"/>
  <c r="G47"/>
  <c r="F47"/>
  <c r="J45"/>
  <c r="I45"/>
  <c r="H45"/>
  <c r="G45"/>
  <c r="F45"/>
  <c r="J43"/>
  <c r="I43"/>
  <c r="H43"/>
  <c r="G43"/>
  <c r="F43"/>
  <c r="E43" l="1"/>
  <c r="E49"/>
  <c r="E47"/>
  <c r="E55"/>
  <c r="E119"/>
  <c r="E45"/>
  <c r="E53"/>
  <c r="E51"/>
  <c r="E18"/>
  <c r="J37"/>
  <c r="I37"/>
  <c r="H37"/>
  <c r="G37"/>
  <c r="F37"/>
  <c r="J33"/>
  <c r="I33"/>
  <c r="H33"/>
  <c r="G33"/>
  <c r="F33"/>
  <c r="J35"/>
  <c r="I35"/>
  <c r="H35"/>
  <c r="G35"/>
  <c r="F35"/>
  <c r="J31"/>
  <c r="I31"/>
  <c r="H31"/>
  <c r="G31"/>
  <c r="F31"/>
  <c r="J29"/>
  <c r="I29"/>
  <c r="H29"/>
  <c r="G29"/>
  <c r="F29"/>
  <c r="J27"/>
  <c r="I27"/>
  <c r="H27"/>
  <c r="G27"/>
  <c r="F27"/>
  <c r="J25"/>
  <c r="I25"/>
  <c r="H25"/>
  <c r="G25"/>
  <c r="F25"/>
  <c r="J23"/>
  <c r="I23"/>
  <c r="H23"/>
  <c r="G23"/>
  <c r="J21"/>
  <c r="I21"/>
  <c r="H21"/>
  <c r="G21"/>
  <c r="F21"/>
  <c r="E27" l="1"/>
  <c r="E25"/>
  <c r="E35"/>
  <c r="E33"/>
  <c r="E31"/>
  <c r="E23"/>
  <c r="E21"/>
  <c r="E29"/>
  <c r="E37"/>
  <c r="J114"/>
  <c r="I114"/>
  <c r="H114"/>
  <c r="G114"/>
  <c r="F114"/>
  <c r="J112"/>
  <c r="I112"/>
  <c r="H112"/>
  <c r="G112"/>
  <c r="F112"/>
  <c r="J110"/>
  <c r="I110"/>
  <c r="H110"/>
  <c r="G110"/>
  <c r="F110"/>
  <c r="J108"/>
  <c r="I108"/>
  <c r="H108"/>
  <c r="G108"/>
  <c r="F108"/>
  <c r="J106"/>
  <c r="I106"/>
  <c r="H106"/>
  <c r="G106"/>
  <c r="F106"/>
  <c r="J104"/>
  <c r="I104"/>
  <c r="H104"/>
  <c r="G104"/>
  <c r="F104"/>
  <c r="J83"/>
  <c r="I83"/>
  <c r="H83"/>
  <c r="G83"/>
  <c r="F83"/>
  <c r="E110" l="1"/>
  <c r="E83"/>
  <c r="E108"/>
  <c r="E114"/>
  <c r="E106"/>
  <c r="E104"/>
  <c r="E112"/>
  <c r="J91"/>
  <c r="I91"/>
  <c r="H91"/>
  <c r="G91"/>
  <c r="F91"/>
  <c r="J89"/>
  <c r="I89"/>
  <c r="H89"/>
  <c r="G89"/>
  <c r="F89"/>
  <c r="J87"/>
  <c r="I87"/>
  <c r="H87"/>
  <c r="G87"/>
  <c r="F87"/>
  <c r="E87" l="1"/>
  <c r="E58"/>
  <c r="E91"/>
  <c r="E89"/>
  <c r="J102"/>
  <c r="I102"/>
  <c r="H102"/>
  <c r="G102"/>
  <c r="F102"/>
  <c r="J99"/>
  <c r="I99"/>
  <c r="H99"/>
  <c r="G99"/>
  <c r="F99"/>
  <c r="J97"/>
  <c r="I97"/>
  <c r="H97"/>
  <c r="G97"/>
  <c r="F97"/>
  <c r="J95"/>
  <c r="I95"/>
  <c r="H95"/>
  <c r="G95"/>
  <c r="F95"/>
  <c r="J93"/>
  <c r="I93"/>
  <c r="H93"/>
  <c r="G93"/>
  <c r="F93"/>
  <c r="J85"/>
  <c r="I85"/>
  <c r="H85"/>
  <c r="G85"/>
  <c r="F85"/>
  <c r="J72"/>
  <c r="I72"/>
  <c r="H72"/>
  <c r="G72"/>
  <c r="F72"/>
  <c r="J70"/>
  <c r="I70"/>
  <c r="H70"/>
  <c r="G70"/>
  <c r="F70"/>
  <c r="J68"/>
  <c r="I68"/>
  <c r="H68"/>
  <c r="G68"/>
  <c r="F68"/>
  <c r="J66"/>
  <c r="I66"/>
  <c r="H66"/>
  <c r="G66"/>
  <c r="F66"/>
  <c r="J64"/>
  <c r="I64"/>
  <c r="H64"/>
  <c r="G64"/>
  <c r="F64"/>
  <c r="J62"/>
  <c r="I62"/>
  <c r="H62"/>
  <c r="G62"/>
  <c r="F62"/>
  <c r="J60"/>
  <c r="I60"/>
  <c r="H60"/>
  <c r="G60"/>
  <c r="F60"/>
  <c r="E58" i="24"/>
  <c r="E61"/>
  <c r="E60"/>
  <c r="E56"/>
  <c r="E55"/>
  <c r="E53"/>
  <c r="E52"/>
  <c r="E17"/>
  <c r="E14"/>
  <c r="J57"/>
  <c r="I57"/>
  <c r="H57"/>
  <c r="G57"/>
  <c r="F57"/>
  <c r="J59"/>
  <c r="I59"/>
  <c r="H59"/>
  <c r="G59"/>
  <c r="F59"/>
  <c r="J54"/>
  <c r="I54"/>
  <c r="H54"/>
  <c r="G54"/>
  <c r="F54"/>
  <c r="J51"/>
  <c r="I51"/>
  <c r="H51"/>
  <c r="G51"/>
  <c r="F51"/>
  <c r="J28" i="22"/>
  <c r="I28"/>
  <c r="H28"/>
  <c r="G28"/>
  <c r="E31"/>
  <c r="I30"/>
  <c r="H30"/>
  <c r="J30"/>
  <c r="G30"/>
  <c r="F30"/>
  <c r="J25"/>
  <c r="I25"/>
  <c r="I24" s="1"/>
  <c r="H25"/>
  <c r="H24" s="1"/>
  <c r="G25"/>
  <c r="G24" s="1"/>
  <c r="E29"/>
  <c r="E27"/>
  <c r="E23"/>
  <c r="E21"/>
  <c r="E19"/>
  <c r="E17"/>
  <c r="E15"/>
  <c r="J13"/>
  <c r="J12" s="1"/>
  <c r="I13"/>
  <c r="H13"/>
  <c r="G13"/>
  <c r="F28"/>
  <c r="J26"/>
  <c r="I26"/>
  <c r="H26"/>
  <c r="G26"/>
  <c r="F26"/>
  <c r="J16"/>
  <c r="I16"/>
  <c r="H16"/>
  <c r="G16"/>
  <c r="F16"/>
  <c r="E62" i="26" l="1"/>
  <c r="E70"/>
  <c r="E93"/>
  <c r="E28" i="22"/>
  <c r="I10"/>
  <c r="I12"/>
  <c r="H10"/>
  <c r="H12"/>
  <c r="G10"/>
  <c r="G12"/>
  <c r="E102" i="26"/>
  <c r="E57"/>
  <c r="E60"/>
  <c r="E68"/>
  <c r="E85"/>
  <c r="E99"/>
  <c r="E66"/>
  <c r="E74"/>
  <c r="E97"/>
  <c r="E64"/>
  <c r="E72"/>
  <c r="E95"/>
  <c r="E16"/>
  <c r="E123"/>
  <c r="E59" i="24"/>
  <c r="E57"/>
  <c r="E51"/>
  <c r="E54"/>
  <c r="E16"/>
  <c r="E15"/>
  <c r="F24" i="22"/>
  <c r="J24"/>
  <c r="J10"/>
  <c r="E13"/>
  <c r="E30"/>
  <c r="E16"/>
  <c r="E26"/>
  <c r="I14" i="32"/>
  <c r="J22" i="22"/>
  <c r="I22"/>
  <c r="H22"/>
  <c r="G22"/>
  <c r="F22"/>
  <c r="J20"/>
  <c r="I20"/>
  <c r="H20"/>
  <c r="G20"/>
  <c r="F20"/>
  <c r="J18"/>
  <c r="I18"/>
  <c r="H18"/>
  <c r="G18"/>
  <c r="F18"/>
  <c r="J21" i="32"/>
  <c r="I21"/>
  <c r="J18"/>
  <c r="I18"/>
  <c r="J20" i="30"/>
  <c r="I20"/>
  <c r="J120" i="26"/>
  <c r="I120"/>
  <c r="J13" i="24"/>
  <c r="J14" i="22"/>
  <c r="I14"/>
  <c r="E11" l="1"/>
  <c r="J25" i="32"/>
  <c r="J14"/>
  <c r="I25"/>
  <c r="I118" i="26"/>
  <c r="J118"/>
  <c r="E20" i="22"/>
  <c r="E18"/>
  <c r="E22"/>
  <c r="J33"/>
  <c r="J32" s="1"/>
  <c r="I33"/>
  <c r="I32" s="1"/>
  <c r="J124" i="26"/>
  <c r="I13" i="24"/>
  <c r="H14" i="22"/>
  <c r="H14" i="32"/>
  <c r="G14"/>
  <c r="F14"/>
  <c r="E14" l="1"/>
  <c r="H118" i="26"/>
  <c r="G118"/>
  <c r="F118"/>
  <c r="J10" i="24"/>
  <c r="I10"/>
  <c r="J62"/>
  <c r="I46" i="28"/>
  <c r="J46"/>
  <c r="I124" i="26"/>
  <c r="I62" i="24"/>
  <c r="E47" i="28" l="1"/>
  <c r="E118" i="26"/>
  <c r="E12" i="24"/>
  <c r="E11" l="1"/>
  <c r="H18" i="32" l="1"/>
  <c r="G18"/>
  <c r="F18"/>
  <c r="H13" i="24"/>
  <c r="E18" i="32" l="1"/>
  <c r="G13" i="24"/>
  <c r="F13"/>
  <c r="H21" i="32"/>
  <c r="G21"/>
  <c r="F21"/>
  <c r="E21" l="1"/>
  <c r="E13" i="24"/>
  <c r="G25" i="32"/>
  <c r="H25"/>
  <c r="F25"/>
  <c r="E25" l="1"/>
  <c r="E15"/>
  <c r="H20" i="30"/>
  <c r="G20"/>
  <c r="F20"/>
  <c r="E20" l="1"/>
  <c r="E18"/>
  <c r="H44" i="28"/>
  <c r="G44"/>
  <c r="F44"/>
  <c r="H42"/>
  <c r="G42"/>
  <c r="F42"/>
  <c r="E42" l="1"/>
  <c r="E44"/>
  <c r="E15"/>
  <c r="E14" i="26"/>
  <c r="H120"/>
  <c r="E23" i="30" l="1"/>
  <c r="G46" i="28"/>
  <c r="F46"/>
  <c r="E14" l="1"/>
  <c r="H124" i="26"/>
  <c r="G124"/>
  <c r="E122" l="1"/>
  <c r="E124"/>
  <c r="E15"/>
  <c r="H46" i="28"/>
  <c r="E46" s="1"/>
  <c r="G120" i="26"/>
  <c r="F120"/>
  <c r="E13"/>
  <c r="E120" l="1"/>
  <c r="H33" i="22"/>
  <c r="H32" s="1"/>
  <c r="F33"/>
  <c r="F32" s="1"/>
  <c r="G33"/>
  <c r="G32" s="1"/>
  <c r="F10" i="24"/>
  <c r="H10"/>
  <c r="G10"/>
  <c r="E10" l="1"/>
  <c r="E64"/>
  <c r="E33" i="22"/>
  <c r="E12"/>
  <c r="H62" i="24"/>
  <c r="G62"/>
  <c r="E10" i="22" l="1"/>
  <c r="F62" i="24"/>
  <c r="E63"/>
  <c r="G14" i="22"/>
  <c r="F14"/>
  <c r="E62" i="24" l="1"/>
  <c r="E14" i="22"/>
  <c r="E32"/>
  <c r="E24"/>
  <c r="E25"/>
</calcChain>
</file>

<file path=xl/sharedStrings.xml><?xml version="1.0" encoding="utf-8"?>
<sst xmlns="http://schemas.openxmlformats.org/spreadsheetml/2006/main" count="1132" uniqueCount="426">
  <si>
    <t>Средства бюджета Московской области</t>
  </si>
  <si>
    <t>Другие источники</t>
  </si>
  <si>
    <t>Итого</t>
  </si>
  <si>
    <t>Внебюджетные источники</t>
  </si>
  <si>
    <t>N п/п</t>
  </si>
  <si>
    <t>Единица измерения</t>
  </si>
  <si>
    <t>Показатель 2</t>
  </si>
  <si>
    <t>------</t>
  </si>
  <si>
    <t>1.</t>
  </si>
  <si>
    <t>1.1.</t>
  </si>
  <si>
    <t>1.2.</t>
  </si>
  <si>
    <t>1.3.</t>
  </si>
  <si>
    <t>Средства бюджета Ступинского муниципального района</t>
  </si>
  <si>
    <t>1.2.3.</t>
  </si>
  <si>
    <t>2.1.</t>
  </si>
  <si>
    <t>ед.</t>
  </si>
  <si>
    <t xml:space="preserve">% </t>
  </si>
  <si>
    <t>%</t>
  </si>
  <si>
    <t>Ввод объекта в эксплуатацию</t>
  </si>
  <si>
    <t>Ввод тепловых сетей в эксплуатацию</t>
  </si>
  <si>
    <t>Объем финансирования по годам реализации (тыс. руб.)</t>
  </si>
  <si>
    <t>Подготовка котельных к осенне-зимнему периоду</t>
  </si>
  <si>
    <t>Ввод сетей в эксплуатацию</t>
  </si>
  <si>
    <t>2.</t>
  </si>
  <si>
    <t>Ввод котельной в эксплуатацию</t>
  </si>
  <si>
    <t>Ввод оборудования в эксплуатацию</t>
  </si>
  <si>
    <t xml:space="preserve">управление ЖКХ и благоустройства </t>
  </si>
  <si>
    <t>Средства бюджета городского округа Ступино</t>
  </si>
  <si>
    <t>управление ЖКХ и благоустройства</t>
  </si>
  <si>
    <t xml:space="preserve">Ввод оборудования в эксплуатацию </t>
  </si>
  <si>
    <t>Устройство ж/б ограждения на 3 водоподъеме г. Ступино - восточная сторона</t>
  </si>
  <si>
    <t>Соблюдение санитарных норм и норм антитеррористической защищенности объекта</t>
  </si>
  <si>
    <t>Ремонт емкости водонапорной башни д. Леонтьево</t>
  </si>
  <si>
    <t xml:space="preserve">Ремонт очистных сооружений  г. Ступино                             </t>
  </si>
  <si>
    <t>Бюджет городского округа Ступино</t>
  </si>
  <si>
    <t xml:space="preserve">Перечень мероприятий подпрограммы I </t>
  </si>
  <si>
    <t>Перечень основных мероприятий по реализации подпрограммы</t>
  </si>
  <si>
    <t>Источник финансирования</t>
  </si>
  <si>
    <t>Результаты выполнения мероприятия</t>
  </si>
  <si>
    <t>1.1.2.</t>
  </si>
  <si>
    <t>1.1.3.</t>
  </si>
  <si>
    <t>1.1.4.</t>
  </si>
  <si>
    <t>1.1.5.</t>
  </si>
  <si>
    <t>1.2.1.</t>
  </si>
  <si>
    <t>1.2.2.</t>
  </si>
  <si>
    <t>1.1.1.</t>
  </si>
  <si>
    <t>Основные мероприятия подпрограммы</t>
  </si>
  <si>
    <t>Планируемый объем финансирования основных мероприятий (тыс. руб.)</t>
  </si>
  <si>
    <t>Количественные и/или качественные целевые показатели, характеризующие реализацию основных мероприятий</t>
  </si>
  <si>
    <t>Тип показателя</t>
  </si>
  <si>
    <t>Планируемые результаты реализации подпрограммы I</t>
  </si>
  <si>
    <t>Перечень мероприятий подпрограммы  II</t>
  </si>
  <si>
    <t>Перечень стандартных процедур, обеспечиваю  щих выполнение мероприятия с указанием сроков исполнения</t>
  </si>
  <si>
    <t>Объем финансирования (тыс. руб.)</t>
  </si>
  <si>
    <t>Планируемые результаты реализации подпрограммы II</t>
  </si>
  <si>
    <t>Перечень мероприятий подпрограммы  III</t>
  </si>
  <si>
    <t>в том числе                                                                                                   Средства бюджета городского округа Ступино</t>
  </si>
  <si>
    <t>Планируемые результаты реализации подпрограммы III</t>
  </si>
  <si>
    <t>Перечень мероприятий подпрограммы  IV</t>
  </si>
  <si>
    <t xml:space="preserve">Создание телеметрической системы измерения объема и качества потребляемых энергетических ресурсов
</t>
  </si>
  <si>
    <t>Снижение удельного суммарного расхода энергетических ресурсов до 0,052 т.у.т./кв.м</t>
  </si>
  <si>
    <t>управление образования</t>
  </si>
  <si>
    <t xml:space="preserve">в пределах средств по основной финансово-хозяйственной деятельности учреждений образования </t>
  </si>
  <si>
    <t>1.4.</t>
  </si>
  <si>
    <t>1.5.</t>
  </si>
  <si>
    <t>1.6.</t>
  </si>
  <si>
    <t>в пределах средств, предусмотренных на деятельность администрации городского округа Ступино</t>
  </si>
  <si>
    <t>1.7.</t>
  </si>
  <si>
    <t>1.8.</t>
  </si>
  <si>
    <t>1.9.</t>
  </si>
  <si>
    <t>1.10.</t>
  </si>
  <si>
    <t>Доля зданий, строений, сооружений муниципальной собственности, соответствующих нормальному уровню энергетической эффективности и выше (А, B, C, D), %</t>
  </si>
  <si>
    <t>Планируемые результаты реализации подпрограммы IV</t>
  </si>
  <si>
    <t>показатель муниципальной программы</t>
  </si>
  <si>
    <t>Планируемые результаты реализации подпрограммы VI</t>
  </si>
  <si>
    <t>ИТОГО ПО ПОДПРОГРАММЕ IV</t>
  </si>
  <si>
    <t>ИТОГО ПО ПОДПРОГРАММЕ III</t>
  </si>
  <si>
    <t>ИТОГО ПО ПОДПРОГРАММЕ II</t>
  </si>
  <si>
    <t>ИТОГО ПО ПОДПРОГРАММЕ I</t>
  </si>
  <si>
    <t>ИТОГО ПО ПОДПРОГРАММЕ VI</t>
  </si>
  <si>
    <t>Получение положительных заключений госэкспертизы</t>
  </si>
  <si>
    <t xml:space="preserve">Приведение качества питьевой воды в соответствие с требованиями СанПиН 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</si>
  <si>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</t>
  </si>
  <si>
    <t>Проведение конкурентных процедур в соответствии с планом закупок</t>
  </si>
  <si>
    <t>в том числе                                                                                                   средства бюджета городского округа Ступино</t>
  </si>
  <si>
    <t>-</t>
  </si>
  <si>
    <t xml:space="preserve">управление строительства </t>
  </si>
  <si>
    <t>Реконструкция водопроводных сетей г. Ступино квартал "Надежда" от ул. Чайковского до ул. Андропова с Д 300 мм на Д 400 мм протяж. 450 пог.м       (в том числе ПИР)</t>
  </si>
  <si>
    <t>управление ЖКХ и благоустройства, МУП "ПТО ЖКХ" городского округа Ступино</t>
  </si>
  <si>
    <t>Получение положительного заключенияэкспертизы</t>
  </si>
  <si>
    <t xml:space="preserve">управление ЖКХ и благоустройства, МУП "ПТО ЖКХ" городского округа Ступино </t>
  </si>
  <si>
    <t>МУП "ПТО ЖКХ" городского округа Ступино, управление ЖКХ и благоустройства</t>
  </si>
  <si>
    <t xml:space="preserve">управление ЖКХ и благоустройства, МУП "ПТО ЖКХ" городского округа Ступино  </t>
  </si>
  <si>
    <t xml:space="preserve">управление ЖКХ и благоустройства, МУП "ПТО ЖКХ"городского округа Ступино </t>
  </si>
  <si>
    <t>МУУП "ПТО ЖКХ" городского округа Ступино,  управление ЖКХ и благоустройства</t>
  </si>
  <si>
    <t>Техническое обслуживание КИПиА, профилактический ремонт котельных,проверка узлов учета газа, экспертиза промышленной безопасности дымовых труб котельных п. Белопесоцкий, с. Городище, с. Старая Ситня, п. Левая Пойма, с. Лужники, с. Ситне-Щелканово, п. Жилево, с. Шугарово,с. Ивановское</t>
  </si>
  <si>
    <t>Профилактический ремонт котельных,ремонт кровли зданий и насосного оборудования котельных д. Алфимово, д. Леонтьево, д. Новоеганово, с. Большое Алексееевское, с. Аксиньино, с. Мещерино</t>
  </si>
  <si>
    <t>Проведение гидравлических испытаний тепловых сетей, восстановление сетей после испытаний</t>
  </si>
  <si>
    <t xml:space="preserve">МУП "ПТО ЖКХ" городского округа Ступино </t>
  </si>
  <si>
    <t>Подготовка тепловых сетей к осенне-зимнему периоду</t>
  </si>
  <si>
    <t>Текущий ремонт сетей водоснабжения, водопроводных колодцев</t>
  </si>
  <si>
    <t>Очистка городского ливневого коллектора</t>
  </si>
  <si>
    <t>Ремонт отстойников №5 и №6 первой очереди мех. очистки городских очистных сооружений</t>
  </si>
  <si>
    <t>управление ЖКХ и благоустройства,  МУП "ПТО ЖКХ"городского округа Ступино</t>
  </si>
  <si>
    <t xml:space="preserve">управление строительства, МУП "ПТО ЖКХ" городского округа Ступино </t>
  </si>
  <si>
    <t>Увеличение доли населения, обеспеченного доброкачественной питьевой водой из централизованных источников водоснабжения</t>
  </si>
  <si>
    <t>Количество созданных и восстановленных ВЗУ, ВНС и станций водоподготовки</t>
  </si>
  <si>
    <t> ед.</t>
  </si>
  <si>
    <t>Доля зданий, строений, сооружений органов местного самоуправления и муниципальных учреждений, оснащенных приборами учета потребляемых энергетических ресурсов</t>
  </si>
  <si>
    <t>приоритетный целевой</t>
  </si>
  <si>
    <t>ЖКХ меняется. Меняем ЖКХ. Качество и доступность услуг ЖКХ (в т.ч.техническое состояние объектов ЖКХ) учитывается наличие и исполнение инвестиционных программ, аварии, готовность к отопительному сезону</t>
  </si>
  <si>
    <t>балл</t>
  </si>
  <si>
    <t>Приобретение, монтаж и ввод в эксплуатацию станции обезжелезивания         на ВЗУ «РТП»;                            на ВЗУ «Октябрьский» п. Михнево 50 мᵌ/час</t>
  </si>
  <si>
    <t>Приобретение, монтаж и ввод в эксплуатацию станции обесфторивания на ВЗУ д. Дубнево</t>
  </si>
  <si>
    <t xml:space="preserve">Планируемое значение показателя по годам реализации </t>
  </si>
  <si>
    <t>Исполнитель мероприятия</t>
  </si>
  <si>
    <t>управление образования, комитет по  культуре и организации досуга, комитет по физической культуре и массовому спорту, комитет по работе с молодежью и молодежной политике</t>
  </si>
  <si>
    <t>Количество созданных и восстановленных объектов коммунальной инфраструктуры (котельные, ЦТП, сети)</t>
  </si>
  <si>
    <t>Ввод тепловых сетей в эксплуатацию. Ремонт тепловых сетей протяженностью не менее 262 пог.м</t>
  </si>
  <si>
    <t>Ввод тепловых сетей в эксплуатацию. Ремонт тепловых сетей протяженностью не менее 245 пог.м</t>
  </si>
  <si>
    <t>Ввод тепловых сетей в эксплуатацию. Ремонт тепловых сетей протяженностью не менее 361 пог.м</t>
  </si>
  <si>
    <t>Ввод тепловых сетей в эксплуатацию.Ремонт тепловых сетей протяженностью не менее 92 пог.м</t>
  </si>
  <si>
    <t>Ввод тепловых сетей в эксплуатацию.Ремонт тепловых сетей протяженностью не менее 386 пог.м</t>
  </si>
  <si>
    <t xml:space="preserve">Приведение качества питьевой воды в соответствие с требованиями СанПиН. Ремонт водопроводных сетей протяженностью не менее 350 пог.м </t>
  </si>
  <si>
    <t xml:space="preserve">Приведение качества питьевой воды в соответствие с требованиями СанПиН. Ремонт водопроводных сетей протяженностью не менее 300 пог.м  </t>
  </si>
  <si>
    <t>Планируемое значение показателя по годам реализации</t>
  </si>
  <si>
    <t>1.2.4.</t>
  </si>
  <si>
    <t xml:space="preserve">Ремонт участка водовода от свкважины №12 к скважине №13 ВЗУ г. Ступино </t>
  </si>
  <si>
    <t>1.2.5.</t>
  </si>
  <si>
    <t xml:space="preserve">Ремонт участка водовода между свкважиной №13 0 скважиной №15 ВЗУ г. Ступино </t>
  </si>
  <si>
    <t>1.2.6.</t>
  </si>
  <si>
    <t xml:space="preserve">Строительство очистных сооружений с. Большое Алексеевское мощностью 400 куб.м/сут.
</t>
  </si>
  <si>
    <t xml:space="preserve">Строительство очистных сооружений с. Аксиньино мощностью 100 куб.м/сут.
</t>
  </si>
  <si>
    <t>Строительство участка напорного коллектора хоз-бытовых стоков мкр. "Юго-Западный" от существующей КНС до камеры переключения №2</t>
  </si>
  <si>
    <t xml:space="preserve">управление ЖКХ и благоустройства, МУП "ПТО  ЖКХ" городского округа Ступино  </t>
  </si>
  <si>
    <t>Строительство Южного напорного канализационного коллектора</t>
  </si>
  <si>
    <t>Строительство коллектора для переключения КНС на ул. Службина г. Ступино (в том числе ПИР)</t>
  </si>
  <si>
    <t>Строительство главной КНС на ул. Службина г. Ступино .</t>
  </si>
  <si>
    <t xml:space="preserve">управление строительства, МУП "ПТО  ЖКХ" городского округа Ступино  </t>
  </si>
  <si>
    <t>Строительство самотечного коллектора от мкр. Большое Ступино до главной КНС г. Ступино .</t>
  </si>
  <si>
    <t xml:space="preserve">Средства бюджета городского округа Ступино </t>
  </si>
  <si>
    <t>Объем финансиров ния  (тыс. руб.)</t>
  </si>
  <si>
    <t>2020 год</t>
  </si>
  <si>
    <t>2021 год</t>
  </si>
  <si>
    <t>2022 год</t>
  </si>
  <si>
    <t>2023 год</t>
  </si>
  <si>
    <t>2024 год</t>
  </si>
  <si>
    <t xml:space="preserve">2022 год </t>
  </si>
  <si>
    <t xml:space="preserve">Базовое значение показателя </t>
  </si>
  <si>
    <t xml:space="preserve">2020 год </t>
  </si>
  <si>
    <t xml:space="preserve">2021 год </t>
  </si>
  <si>
    <t xml:space="preserve">2023 год </t>
  </si>
  <si>
    <t xml:space="preserve">2024 год </t>
  </si>
  <si>
    <t xml:space="preserve"> </t>
  </si>
  <si>
    <t xml:space="preserve">к подпрограмме I «Чистая вода» </t>
  </si>
  <si>
    <t xml:space="preserve"> «Чистая вода» </t>
  </si>
  <si>
    <t xml:space="preserve">Приложение № 2  </t>
  </si>
  <si>
    <t xml:space="preserve">«Чистая вода» </t>
  </si>
  <si>
    <t xml:space="preserve">Приложение № 1  </t>
  </si>
  <si>
    <t xml:space="preserve">«Создание условий для обеспечения качественными жилищно-коммунальными услугами» </t>
  </si>
  <si>
    <t xml:space="preserve">к подпрограмме III «Создание условий для обеспечения качественными жилищно-коммунальными услугами» </t>
  </si>
  <si>
    <t xml:space="preserve">«Энергосбережение и повышение энергетической эффективности» </t>
  </si>
  <si>
    <t xml:space="preserve">к подпрограмме IV «Энергосбережение и                            повышение энергетической эффективности» </t>
  </si>
  <si>
    <t xml:space="preserve">«Обеспечивающая подпрограмма» </t>
  </si>
  <si>
    <t xml:space="preserve">Чистая вода. Обеспечение качественной водой каждой квартиры Подмосковья </t>
  </si>
  <si>
    <t>Увеличение доли сточных вод, очищенных до нормативных значений в общем объеме сточных вод, пропущенных через очистные сооружения</t>
  </si>
  <si>
    <t>процент</t>
  </si>
  <si>
    <t>дней</t>
  </si>
  <si>
    <t>Количество созданных и восстановленных объектов инженерной инфраструктуры на территории военных городков</t>
  </si>
  <si>
    <t> куб.км/год</t>
  </si>
  <si>
    <t xml:space="preserve">управление ЖКХ и благоустройства, МКУ "Благоустройство" </t>
  </si>
  <si>
    <t xml:space="preserve">к подпрограмме II «Системы водоотведения» </t>
  </si>
  <si>
    <t xml:space="preserve">«Системы водоотведения» </t>
  </si>
  <si>
    <t xml:space="preserve">Строительство  цеха по обезвоживанию осадков на очистных сооружениях г. Ступино 
</t>
  </si>
  <si>
    <t xml:space="preserve">Строительство очистных сооружений с. Мещерино мощностью 100 куб.м/сут. (в том числе ПИР)
</t>
  </si>
  <si>
    <t>Реконструкция очистных сооружений с. Константиновское (в том числе ПИР)</t>
  </si>
  <si>
    <t>Ремонт объектов водоотведения п. Михнево: ремонт распределительного узла, отстойников, аэрофильтров и очистка полей фильтрации очистных сооружений; ремонт очистных сооружений</t>
  </si>
  <si>
    <t>Реконструкция очистных сооружений с. Шугарово (в том числе ПИР)</t>
  </si>
  <si>
    <t>Приобретение, монтаж и ввод в эксплуатацию станции очистки сточных вод с. Хатунь</t>
  </si>
  <si>
    <t>МУП "ПТО ЖКХ"городского округа Ступино</t>
  </si>
  <si>
    <t>Ремонт участка тепловых сетей г. Ступино: "Теплотрасса ул. Куйбышева до д. 26 по Проспекту Победы"</t>
  </si>
  <si>
    <t>Ремонт участка тепловых сетей г. Ступино: "Теплотрасса к  д. 37,41 по Проспекту Победы"</t>
  </si>
  <si>
    <t xml:space="preserve"> Ремонт участка тепловых сетей г. Ступино: "Теплотрасса ул. Тимирязева  от ул. Куйбышева до ул. Тургенева" от ТК -494 до ТК- 78</t>
  </si>
  <si>
    <t>Ремонт участка тепловых сетей г. Ступино: "Теплотрасса ул. Тимирязева  от ул. Куйбышева до ул. Тургенева" от ТК-73 до ТК-494</t>
  </si>
  <si>
    <t>Ремонт участка теплосети: "Теплосеть п. Михнево к ж.д. №3 ул. Чайковского"</t>
  </si>
  <si>
    <t>Ремонт участка теплосети: "Теплосеть п. Михнево к ж.д. №1 ул. Чайковского"</t>
  </si>
  <si>
    <t>Ремонт участка теплосети:" Теплотрасса с. Б.Алексеевское" от ТК-3 до ТК-6</t>
  </si>
  <si>
    <t>Ремонт участка водопровода: Внеплощадочные инженерные сети водопровода р.п. Михнево ул. Екиматовская"</t>
  </si>
  <si>
    <t xml:space="preserve">Ремонт участка водопровода: "Водопроводные сети с. Леонтьевское" </t>
  </si>
  <si>
    <t xml:space="preserve">Ремонт участка водопровода: "Водопроводные сети с.Б.Алексеевское" </t>
  </si>
  <si>
    <t>управление ЖКХ и благоустройства, МУП  "ПТО ЖКХ" городского округа Ступино</t>
  </si>
  <si>
    <t xml:space="preserve">Ремонт водовода по адресу:  с. Старая Ситня ул. Совхозная Ф 160мм 800 пог.м  </t>
  </si>
  <si>
    <t>Ремонт участка водопровода: «Внеплощадочная сеть хозпитьевой воды от ВЗУ на р.Лопасня у д.Кубасово до с.Ситне-Щелканово (9600м)»</t>
  </si>
  <si>
    <t>Ремонт участка водопровода: " Водопроводные сети от ул. Чайковского по ул. Пушкина до ул. Первомайской"</t>
  </si>
  <si>
    <t>1.1.6.</t>
  </si>
  <si>
    <t>1.1.7.</t>
  </si>
  <si>
    <t>1.1.11.</t>
  </si>
  <si>
    <t>Ремонт водопроводов п. Михнево</t>
  </si>
  <si>
    <t>Ремонт тепловых сетей г. Ступино</t>
  </si>
  <si>
    <t xml:space="preserve">Приведение качества питьевой воды в соответствие с требованиями СанПиН. </t>
  </si>
  <si>
    <t>Ремонт котла ДЕ-10-14ГМ №3 в котельной п. Малино: "Котлы водогрейные"</t>
  </si>
  <si>
    <t>Подготовка котельной к осенне-зимнему периоду</t>
  </si>
  <si>
    <t>Ремонт котла №2 в котельной д. Алфимово: " Котел стационарный КВА 2,5"</t>
  </si>
  <si>
    <t>Замена двух сетевых насосов ЦН-400/150 на ЭО  800-55 на котельной мкр. "Б" г. Ступино</t>
  </si>
  <si>
    <t xml:space="preserve">Строительство объекта : "Типовая блочно-модульная котельная мощностью 7,0 МВт по адресу: Московская область, Ступинский район, с. Большое Алексеевское" </t>
  </si>
  <si>
    <t xml:space="preserve">управление строительства  </t>
  </si>
  <si>
    <t>Средства бюдета городского округа Ступино</t>
  </si>
  <si>
    <t>Строительство объекта : "Типовая блочно-модульная котельная мощностью 6,0 МВт по адресу: Московская область, Ступинский район, д. Алфимово"</t>
  </si>
  <si>
    <t>Строительство объекта : "Типовая блочно-модульная котельная мощностью 6,0 МВт по адресу: Московская область, Ступинский район, д. Леонтьево"</t>
  </si>
  <si>
    <t>Строительство объекта : "Типовая блочно-модульная котельная мощностью 7,5 МВт по адресу: Московская область, Ступинский район, с. Шугарово"</t>
  </si>
  <si>
    <t>Строительство объекта : "Типовая блочно-модульная котельная мощностью 6,0 МВт по адресу: Московская область, Ступинский район, с. Татариново"</t>
  </si>
  <si>
    <t>Строительство объекта : "Типовая блочно-модульная котельная мощностью 10,5 МВт по адресу: Московская область, Ступинский район, п. Малино"</t>
  </si>
  <si>
    <t>Строительство объекта : "Типовая блочно-модульная котельная мощностью 1,45 МВт по адресу: Московская область, Ступинский район, с. Мещерино"</t>
  </si>
  <si>
    <t>Строительство объекта : "Типовая блочно-модульная котельная мощностью 12,0 МВт по адресу: Московская область, Ступинский район, п. Михнево ул. Московская" (в том числе ПИР)</t>
  </si>
  <si>
    <t>Строительство объекта : "Типовая блочно-модульная котельная мощностью 8,0 МВт по адресу: Московская область, Ступинский район, п. Жилево"  (в том числе ПИР)</t>
  </si>
  <si>
    <t>Подключение (технологическое присоединение) сетей электро-,тепло-, водоснабжения и водоотведения  школы на 825 мест в мкр. " Юго-Западный" г. Ступино</t>
  </si>
  <si>
    <t>Подключение (технологическое присоединение) сетей электро-,тепло-, водоснабжения и водоотведения  школы на 825 мест в мкр. " Центральный" г. Ступино</t>
  </si>
  <si>
    <t>Подключение (технологическое присоединение) сетей тепло-, водоснабжения и водоотведения  школы на 550 мест в квар. " Надежда" г. Ступино</t>
  </si>
  <si>
    <t>Реконструкция участка второй тепломагистрали г. Ступино в квартале "Надежда" от ТК-92 до ТК-93</t>
  </si>
  <si>
    <t>Реконструкция участка второй тепломагистрали г. Ступино в квартале "Надежда" от ТК-93 до ТК-94</t>
  </si>
  <si>
    <t xml:space="preserve">Приведение качества питьевой воды в соответствие с требованиями СанПиН. Ремонт водопроводных сетей </t>
  </si>
  <si>
    <t>Основное мероприятие 1  Повышение энергетической эффективности муниципальных учреждений Московской области</t>
  </si>
  <si>
    <t xml:space="preserve">Установка, замена, поверка приборов учета энергетических ресурсов на объектах бюджетной сферы </t>
  </si>
  <si>
    <t>Установка (модернизация) ИТП с установкой теплообменника отопления и аппаратуры управления отоплением</t>
  </si>
  <si>
    <t>Установка терморегулирующих клапанов (терморегуляторов) на отопительных приборах</t>
  </si>
  <si>
    <t>Установка автоматизированной системы регулирования освещения, датчиков движения и освещенности</t>
  </si>
  <si>
    <t>Установка насосного оборудования и электроустановок с частотно-регулируемым приводом</t>
  </si>
  <si>
    <t>в пределах средств по основной финансово-хозяйственной деятельности учреждений образования физической культуры, спорта и работе с молодежью и молодежной политике</t>
  </si>
  <si>
    <t xml:space="preserve">Снижение удельного расхода энергоресурсов </t>
  </si>
  <si>
    <t>в пределах средств по основной финансово-хозяйственной деятельности учреждений культуры, физической культуры, спорта и работе с молодежью и молодежной политике</t>
  </si>
  <si>
    <t>Повышение теплозащиты наружных стен, утепление кровли и чердачных помещений</t>
  </si>
  <si>
    <t>Модернизация трубопроводов и арматуры системы ГВС</t>
  </si>
  <si>
    <t>Промывка трубопроводов и стояков системы отопления</t>
  </si>
  <si>
    <t>Установка аэраторов с регулятором расхода воды</t>
  </si>
  <si>
    <t>Основное мероприятие 3  Повышение энергетической эффективности многоквартирных домов</t>
  </si>
  <si>
    <t>Организация работы с УК по подаче заявлений в ГУ МО "Государственнаяжилищная инспекция Московской области"</t>
  </si>
  <si>
    <t>Увеличение количества многоквартирных домов, соответствующих нормальному уровню энергетической эффективности и выше (А,В,С,D)</t>
  </si>
  <si>
    <t>Основное мероприятие 1 Повышение энергетической эффективности муниципальных учреждений Московской области</t>
  </si>
  <si>
    <t>Доля многоквартирных домов с присвоенными классами энергоэффективности</t>
  </si>
  <si>
    <t xml:space="preserve">к подпрограмме VIII «Обеспечивающая подпрограмма» </t>
  </si>
  <si>
    <t>Перечень мероприятий подпрограммы  VIII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</si>
  <si>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</si>
  <si>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Снижение количества административных правонарушений в сфере благоустройства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</si>
  <si>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</si>
  <si>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в том числе                                                                                                   Средства бюджета Московской области</t>
  </si>
  <si>
    <t xml:space="preserve">«Развитие газификации» </t>
  </si>
  <si>
    <t>Перечень мероприятий подпрограммы  VI</t>
  </si>
  <si>
    <t>управление строительства</t>
  </si>
  <si>
    <t>Газификация д.Тишкого городского округа Ступино</t>
  </si>
  <si>
    <t>Ввод газопровода в эксплуатацию</t>
  </si>
  <si>
    <t>Получение положительных заключений экспертизы</t>
  </si>
  <si>
    <t>Проектно-изыскательские работы по объекту: "Газификация д.Торбеево городского округа Ступино"</t>
  </si>
  <si>
    <t>Проектно-изыскательские работы по объекту: "Газификация улиц с.Ивановское городского округа Ступино"</t>
  </si>
  <si>
    <t>Ввод тепловых сетей в эксплуатацию.Ремонт тепловых сетей протяженностью не менее пог.м</t>
  </si>
  <si>
    <t xml:space="preserve">Ремонт участка тепловых сетей г. Ступино "Магистральные сети наружные от т.60 до ЦТП-4 и д.59" </t>
  </si>
  <si>
    <t xml:space="preserve">Ремонт участка теплосети "Теплосеть ж/п Усады" </t>
  </si>
  <si>
    <t>ПИР и геофизическое обследование сельских ВЗУ в количестве 5 ед.</t>
  </si>
  <si>
    <t>Строительство  типовой блочно-модульной котельной мощностью 10,5 МВт по адресу: Московская область, Ступинский район,с. Ситне-Щелканово"  (в том числе ПИР)</t>
  </si>
  <si>
    <t>1.1.22.</t>
  </si>
  <si>
    <t>1.1.23.</t>
  </si>
  <si>
    <t>1.1.24.</t>
  </si>
  <si>
    <t>1.1.25.</t>
  </si>
  <si>
    <t>1.1.26.</t>
  </si>
  <si>
    <t>1.1.27.</t>
  </si>
  <si>
    <t>1.1.28.</t>
  </si>
  <si>
    <t>Техническое перевооружение котельной с максимальным часовым расходом газа 630,9 м3/час по адресу: Московская область, Ступинский район, с. Старая Ситня</t>
  </si>
  <si>
    <t>Установка узла учета тепла и теплоносителя на границе балансовой принадлежности с заводом "Климатехника " р.п. Михнево (в том числе ПИР)</t>
  </si>
  <si>
    <t>Снижение затрат на покупку тепловой энергии</t>
  </si>
  <si>
    <t>Количество построенных газопроводов</t>
  </si>
  <si>
    <r>
      <t>Количество построенных, реконструированных, отремонтированных коллекторов (участков), канализационных станций</t>
    </r>
    <r>
      <rPr>
        <sz val="10"/>
        <color rgb="FFFF0000"/>
        <rFont val="Arial"/>
        <family val="2"/>
        <charset val="204"/>
      </rPr>
      <t xml:space="preserve"> </t>
    </r>
  </si>
  <si>
    <t xml:space="preserve">Бережливый учет -оснащенность многоквартирных домов общедомовыми приборами учета </t>
  </si>
  <si>
    <t>1.2.7.</t>
  </si>
  <si>
    <t>1.2.8.</t>
  </si>
  <si>
    <t>1.2.9.</t>
  </si>
  <si>
    <t>1.2.10.</t>
  </si>
  <si>
    <t>1.2.11.</t>
  </si>
  <si>
    <t>1.2.12.</t>
  </si>
  <si>
    <t>в том числе: средства бюджета городского округа Ступино</t>
  </si>
  <si>
    <t>Строительство внутриплощадочных сетей электроснабжения 10-0,4 кВ и наружное освещение квартала "Надежда" г. Ступино Московской области</t>
  </si>
  <si>
    <t>Строительство внутриплощадочных сетей теплоснабжения, водоснабжения, канализации и сети связи квартала «Надежда» в г. Ступино Московской области</t>
  </si>
  <si>
    <t>Основное мероприятие 5 Мониторинг разработки и утверждения схем  водоснабжения и водоотведения, теплоснабжения, а также программ комплексного развития систем коммунальной инфраструктуры городского округа</t>
  </si>
  <si>
    <t xml:space="preserve">Утверждение схемы теплоснабжения городского округа (актуализированной  схемы теплоснабжения городского округа) </t>
  </si>
  <si>
    <t>Увеличение доли актуализированных схем теплоснабжения</t>
  </si>
  <si>
    <t xml:space="preserve">Ремонт участка тепловых сетей г. Ступино "Теплосети наружные к ЦТП-3 и д/саду №2" </t>
  </si>
  <si>
    <t>Замена светильников внутреннего освещения на светодиодные</t>
  </si>
  <si>
    <t>средства предусмотрены в программе "Образование"</t>
  </si>
  <si>
    <t>ИТОГО ПО ПОДПРОГРАММЕ VIII</t>
  </si>
  <si>
    <t>Количество возбужденных административных дел</t>
  </si>
  <si>
    <t>Планируемые результаты реализации подпрограммы VIII</t>
  </si>
  <si>
    <t>Перечень стандартных процедур, обеспечивающих выполнение мероприятия, с указанием сроков исполнения</t>
  </si>
  <si>
    <t>Перечень стандартных процедур, обеспечивающих выполнение мероприятия с указанием сроков исполнения</t>
  </si>
  <si>
    <t>Проведение конкурентных процедур в соответствии с планом закупок 2020 г.</t>
  </si>
  <si>
    <t>Проведение конкурентных процедур в соответствии с планом закупок 2021 г.</t>
  </si>
  <si>
    <t>Проведение конкурентных процедур в соответствии с планом закупок 2023 г.</t>
  </si>
  <si>
    <t>Проведение конкурентных процедур в соответствии с планом закупок 2024 г.</t>
  </si>
  <si>
    <t>Проведение конкурентных процедур в соответствии с планом закупок 2020 г., 2023 г., 2024 г.</t>
  </si>
  <si>
    <t xml:space="preserve">Проведение конкурентных процедур в соответствии с планом закупок 2023 г. </t>
  </si>
  <si>
    <t>Проведение конкурентных процедур в соответствии с планом закупок 2020-2024 годы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</si>
  <si>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 2023 г.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</si>
  <si>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 2020-2024 годы</t>
  </si>
  <si>
    <t>Реализация мероприятий по предоставлению субсидии юридическим лицам в целях финансового обеспечения (возмещения) затрат в установленном порядке 2023, 2024 годы</t>
  </si>
  <si>
    <t>Проведение конкурентных процедур в соответствии с планом закупок 2022,2023 годы</t>
  </si>
  <si>
    <t>Проведение конкурентных процедур в соответствии с планом закупок 2021, 2022 годы</t>
  </si>
  <si>
    <t>Проведение конкурентных процедур в соответствии с планом закупок 2020г.</t>
  </si>
  <si>
    <t xml:space="preserve">Реализация мероприятий по предоставлению субсидии юридическим лицам в целях финансового обеспечения (возмещения) затрат в установленном порядке 2021-2024 годы </t>
  </si>
  <si>
    <t>Проведение конкурентных процедур в соответствии с планом закупок 2022г.</t>
  </si>
  <si>
    <t>Проведение конкурентных процедур в соответствии с планом закупок 2023г.</t>
  </si>
  <si>
    <t>Проведение работ силами ресурсоснабжающего предприятия 2020-2024 годы</t>
  </si>
  <si>
    <t>Проведение конкурентных процедур в соответствии с планом закупок 2022 г.</t>
  </si>
  <si>
    <t>Проведение конкурентных процедур в соответствии с планом закупок 2023, 2024 годы</t>
  </si>
  <si>
    <t>Проведение конкурентных процедур в соответствии с планом закупок 2024г.</t>
  </si>
  <si>
    <t>Предоставление субсидии на капитальные вложения в объекты муниципальной собственности 2020г.</t>
  </si>
  <si>
    <t>Проведение конкурентных процедур в соответствии с планом закупок 2020,2023,2024 годы</t>
  </si>
  <si>
    <t>Проведение конкурентных процедур, заключение муниципальных контрактов 2020-2024 годы</t>
  </si>
  <si>
    <t>Проведение конкурентных процедур, заключение муниципальных контрактов 2020-2024 годы,     замена в течение всего года</t>
  </si>
  <si>
    <t xml:space="preserve">Проведение конкурентных процедур, заключение муниципальных контрактов 2020-2024 годы      </t>
  </si>
  <si>
    <t xml:space="preserve">Проведение конкурентных процедур, заключение муниципальных контрактов 2020-2024 годы       </t>
  </si>
  <si>
    <t xml:space="preserve">Проведение конкурентных процедур, заключение муниципальных контрактов  2020-2024 годы     </t>
  </si>
  <si>
    <t>Проведение организационных мероприятий 2020-2024 годы</t>
  </si>
  <si>
    <t>Основное мероприятие 01  Строительство газопроводов в  населенных пунктах</t>
  </si>
  <si>
    <t>Основное мероприятие 02  Организация в границах городского округа газоснабжения населения</t>
  </si>
  <si>
    <t>Реализация полномочий администрации городского округа Ступино 2020-2024 годы</t>
  </si>
  <si>
    <t xml:space="preserve">Обеспечение деятельности административной комиссии, заключение муниципального контракта 2020,2021 годы </t>
  </si>
  <si>
    <t>Финансовое оздоровление ресурсоснабжающего предприятия</t>
  </si>
  <si>
    <t>управление ЖКХ и благоустройства,  МУП "ПТО ЖКХ" годского округа Ступино</t>
  </si>
  <si>
    <t>Основное мероприятие 01 Строительство газопроводов в населенных пунктах</t>
  </si>
  <si>
    <t xml:space="preserve">к подпрограмме III «Создание условий для обеспечения   качественными жилищно-коммунальными услугами» </t>
  </si>
  <si>
    <t xml:space="preserve">к подпрограмме IV «Энергосбережение и  </t>
  </si>
  <si>
    <t>повышение энергетической эффективности»</t>
  </si>
  <si>
    <t xml:space="preserve">                                                           Приложение № 1 </t>
  </si>
  <si>
    <t xml:space="preserve">                                          к подпрограмме VI «Развитие газификации» </t>
  </si>
  <si>
    <t xml:space="preserve">                                          Приложение №1 </t>
  </si>
  <si>
    <t xml:space="preserve">           к подпрограмме VI «Развитие газификации» </t>
  </si>
  <si>
    <t xml:space="preserve">           Приложение № 2  </t>
  </si>
  <si>
    <t xml:space="preserve">                            Приложение № 1 </t>
  </si>
  <si>
    <t>Основное мероприятие 01                                             Создание условий для реализации полномочий органов местного самоуправления</t>
  </si>
  <si>
    <t>Увеличение уставного фонда 2020 г.</t>
  </si>
  <si>
    <t xml:space="preserve">                                      Приложение № 1</t>
  </si>
  <si>
    <t>Капитальный ремонт, приобретение, монтаж и ввод в эксплуатацию шахтных колодцев</t>
  </si>
  <si>
    <t>Указ Президента Российской Федерации от 07.05.2018 №204</t>
  </si>
  <si>
    <t>Обращение Губернатора Московской области</t>
  </si>
  <si>
    <t xml:space="preserve">Основное мероприятие 02 1.Строительство, реконструкция, капитальный ремонт, приобретение, монтаж и ввод в эксплуатацию объектов водоснабжения на территории городского округа Ступино Московской области      </t>
  </si>
  <si>
    <t xml:space="preserve">Основное мероприятие 01 Строительство, реконструкция (модернизация), капитальный ремонт, приобретение, монтаж,  ввод в эксплуатацию объектов  очистки сточных вод на территории городского округа Ступино Московской области      </t>
  </si>
  <si>
    <t>Основное мероприятие 02 Строительство, (реконструкция), капитальный ремонт, канализационных коллекторов (участков) и канализационных насосных станций на территории городского округа Ступино Московской области</t>
  </si>
  <si>
    <t>2.1.1.</t>
  </si>
  <si>
    <t>2.1.2.</t>
  </si>
  <si>
    <t>2.1.3.</t>
  </si>
  <si>
    <t>2.1.4.</t>
  </si>
  <si>
    <t>2.1.5.</t>
  </si>
  <si>
    <t>Пуск в работу 2 объектов водоснабжения, в том числе:     2020 год - 1 объект, 2023 год - 1 объект</t>
  </si>
  <si>
    <t xml:space="preserve">Вввод в эксплуатацию 7 объектов, в том числе:            2020 год - 1 ед., 2021 год - 2 ед., 2022 год - 1 ед., 2023 год - 1 ед., 2024 год - 2 ед. </t>
  </si>
  <si>
    <t>Ввод в эксплуатацию 4 объектов, в том числе:                       2020 год - 1 ед., 2020 год - 1 ед., 2024 год - 2 ед.</t>
  </si>
  <si>
    <t>2.2.</t>
  </si>
  <si>
    <t>2.2.1.</t>
  </si>
  <si>
    <t>2.2.2.</t>
  </si>
  <si>
    <t>2.2.3.</t>
  </si>
  <si>
    <t>2.2.4.</t>
  </si>
  <si>
    <t>Капитальный ремонт 4 объетов (3 объета ежегодно), в том числе:                в 2020 году - 4 ед., в 2021 году - 3 ед., в 2022 году - 3 ед., в 2023 году - 3 ед., в 2024 году - 3 ед.</t>
  </si>
  <si>
    <t>управление ЖКХ</t>
  </si>
  <si>
    <t>Отраслевой</t>
  </si>
  <si>
    <t>Количество созданных и восстановленных объектов очистки сточных вод суммарной производительностью</t>
  </si>
  <si>
    <t> ед./тыс.куб.м/сутки</t>
  </si>
  <si>
    <t>1/0,1</t>
  </si>
  <si>
    <t>2/0,15</t>
  </si>
  <si>
    <t>1/0,4</t>
  </si>
  <si>
    <t>2/1,1</t>
  </si>
  <si>
    <t>2.3.</t>
  </si>
  <si>
    <t>2.4.</t>
  </si>
  <si>
    <t xml:space="preserve">Снижение объема отводимых в реку Волгу загрязненных сточных вод </t>
  </si>
  <si>
    <t xml:space="preserve">Мероприятие 1. Строительство и реконструкция объектов  водоснабжения </t>
  </si>
  <si>
    <t>Мероприятие 2. Капитальный ремонт, приобретение, монтаж и ввод в эксплуатацию объектов водоснабжения</t>
  </si>
  <si>
    <t>Мероприятие 1.                   Строительство и реконструкция объектов очистки сточных вод</t>
  </si>
  <si>
    <t xml:space="preserve"> Мероприятие 1.           Строительство, (реконструкция) канализационных коллекторов, канализационных насосных станций </t>
  </si>
  <si>
    <t xml:space="preserve">Мероприятие 2.                      Капитальный ремонт канализационных коллекторов и канализационных насосных станций </t>
  </si>
  <si>
    <t>Мероприятие 1. Строительство и реконструкция, модернизация объектов коммунальной инфраструктуры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</si>
  <si>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</si>
  <si>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</si>
  <si>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</si>
  <si>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</si>
  <si>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</si>
  <si>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</si>
  <si>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</si>
  <si>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</si>
  <si>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</si>
  <si>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</si>
  <si>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1.1.12</t>
  </si>
  <si>
    <t>1.1.14</t>
  </si>
  <si>
    <t>1.1.15</t>
  </si>
  <si>
    <t>1.1.16</t>
  </si>
  <si>
    <t>1.1.17</t>
  </si>
  <si>
    <t>1.1.18</t>
  </si>
  <si>
    <t>1.1.19</t>
  </si>
  <si>
    <t xml:space="preserve">Мероприятие 2. Капитальный ремонт, приобретение, монтаж и ввод в эксплуатацию объектов коммунальной инфраструктуры 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</si>
  <si>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</si>
  <si>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</si>
  <si>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</si>
  <si>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</si>
  <si>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</si>
  <si>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</si>
  <si>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</si>
  <si>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</si>
  <si>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</si>
  <si>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 xml:space="preserve">Основное мероприятие 02.                       Строительство, реконструкция, капитальный ремонт, приобретение, монтаж и ввод в эксплуатацию объектов коммунальной инфраструктуры на территории городского округа Ступино Московской области </t>
  </si>
  <si>
    <t>Техническое обслуживание КИПиА, газового оборудования, промывка и ремонт котлов и теплообменников котельных п. Малино, с. Березнецово, д. Дубнево, д. Беспятово, п. Михнево, с.Усады, с. Таатриново, МОВИР</t>
  </si>
  <si>
    <t>3.1.</t>
  </si>
  <si>
    <t>Основное мероприятие 02 Строительство, реконструкция, капитальный  ремонт, приобретение, монтаж и ввод в эксплуатацию объектов коммунальной инфраструктуры на территории городского округу Ступино Московской области</t>
  </si>
  <si>
    <t>3.2.</t>
  </si>
  <si>
    <t>3.3.</t>
  </si>
  <si>
    <t>3.4.</t>
  </si>
  <si>
    <t>3.5.</t>
  </si>
  <si>
    <t>3.6.</t>
  </si>
  <si>
    <t>3.7.</t>
  </si>
  <si>
    <t>Основное мероприятие 05 Мониторинг разработки и утверждение схем водоснабжения и водоотведения, теплоснабжения, а также программ комплексного развития систем коммунальной инфраструктуры городского округа Ступино Московской области</t>
  </si>
  <si>
    <t>Показатель муниципальной программы</t>
  </si>
  <si>
    <t> единица</t>
  </si>
  <si>
    <t> единиц</t>
  </si>
  <si>
    <t>ЖКХ без долгов. Снижение задолженности за потребленные топливно-энергетические ресурсы</t>
  </si>
  <si>
    <t>Снижение дебиторской задолженности населения перед организациями ТЭК</t>
  </si>
  <si>
    <t>Доля актуальных схем теплоснабжения, водоснабжения и водоотведения, программ комплексного развития систем коммунальной инфраструктуры</t>
  </si>
  <si>
    <t>Ввод 18 объектов коммунальной инфраструктуры, в том числе: в 2020 году - 9 ед., в 2023 году - 5 ед., в 2024 году - 4 ед.</t>
  </si>
  <si>
    <t>Пуск в работу 31 объекта коммунальной инфраструктуры, в том числе: в  2020 году - 19 ед., в 2021 году 2 ед., в 2022 году - 6 ед., в 2023 году - 2 ед., в 2024 году - 2 ед.</t>
  </si>
  <si>
    <t>Обучение сотрудников по обучающим программам в сфере ЖКХ, благоустройства, энергосбережения</t>
  </si>
  <si>
    <t>Повышение квалификации сотрудников управления ЖКХ и благоустройства и муниципальных учреждений</t>
  </si>
  <si>
    <t xml:space="preserve">Проведение конкурентных процедур 2020-2024 годы  </t>
  </si>
  <si>
    <t>Основное мероприятие 01            Создание условий для реализации полномочий органов местного самоуправления</t>
  </si>
  <si>
    <t xml:space="preserve">Основное мероприятие 02.                         Строительство, реконструкция, капитальный ремонт, приобретение, монтаж и ввод в эксплуатацию объектов водоснабжения на территории городского округа Ступино Московской области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</si>
</sst>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5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.5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Fill="1"/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6" fillId="0" borderId="0" xfId="0" applyFont="1" applyFill="1"/>
    <xf numFmtId="164" fontId="6" fillId="0" borderId="0" xfId="0" applyNumberFormat="1" applyFont="1" applyFill="1"/>
    <xf numFmtId="0" fontId="1" fillId="0" borderId="0" xfId="0" applyFont="1" applyFill="1" applyAlignment="1">
      <alignment wrapText="1"/>
    </xf>
    <xf numFmtId="164" fontId="3" fillId="0" borderId="0" xfId="0" applyNumberFormat="1" applyFont="1" applyFill="1"/>
    <xf numFmtId="0" fontId="7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164" fontId="13" fillId="0" borderId="1" xfId="0" applyNumberFormat="1" applyFont="1" applyFill="1" applyBorder="1"/>
    <xf numFmtId="0" fontId="11" fillId="0" borderId="1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left" wrapText="1"/>
    </xf>
    <xf numFmtId="164" fontId="13" fillId="0" borderId="3" xfId="0" applyNumberFormat="1" applyFont="1" applyFill="1" applyBorder="1"/>
    <xf numFmtId="164" fontId="13" fillId="0" borderId="2" xfId="0" applyNumberFormat="1" applyFont="1" applyFill="1" applyBorder="1"/>
    <xf numFmtId="0" fontId="11" fillId="0" borderId="3" xfId="0" applyFont="1" applyFill="1" applyBorder="1" applyAlignment="1">
      <alignment horizontal="left" wrapText="1"/>
    </xf>
    <xf numFmtId="164" fontId="15" fillId="0" borderId="1" xfId="0" applyNumberFormat="1" applyFont="1" applyBorder="1" applyAlignment="1">
      <alignment horizontal="right" wrapText="1"/>
    </xf>
    <xf numFmtId="164" fontId="13" fillId="0" borderId="4" xfId="0" applyNumberFormat="1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164" fontId="19" fillId="0" borderId="1" xfId="0" applyNumberFormat="1" applyFont="1" applyFill="1" applyBorder="1"/>
    <xf numFmtId="0" fontId="11" fillId="0" borderId="2" xfId="0" applyFont="1" applyFill="1" applyBorder="1" applyAlignment="1">
      <alignment horizontal="left" wrapText="1"/>
    </xf>
    <xf numFmtId="165" fontId="13" fillId="0" borderId="1" xfId="0" applyNumberFormat="1" applyFont="1" applyFill="1" applyBorder="1"/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4" xfId="0" applyFont="1" applyFill="1" applyBorder="1" applyAlignment="1">
      <alignment vertical="top"/>
    </xf>
    <xf numFmtId="0" fontId="11" fillId="0" borderId="4" xfId="0" applyFont="1" applyFill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0" fillId="0" borderId="4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 wrapText="1"/>
    </xf>
    <xf numFmtId="0" fontId="13" fillId="0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15" fillId="0" borderId="4" xfId="0" applyNumberFormat="1" applyFont="1" applyBorder="1" applyAlignment="1">
      <alignment horizontal="right" wrapText="1"/>
    </xf>
    <xf numFmtId="164" fontId="13" fillId="0" borderId="6" xfId="0" applyNumberFormat="1" applyFont="1" applyFill="1" applyBorder="1"/>
    <xf numFmtId="0" fontId="11" fillId="0" borderId="13" xfId="0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11" fillId="0" borderId="4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right"/>
    </xf>
    <xf numFmtId="164" fontId="13" fillId="0" borderId="2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164" fontId="13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right" wrapText="1"/>
    </xf>
    <xf numFmtId="0" fontId="7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wrapText="1"/>
    </xf>
    <xf numFmtId="0" fontId="11" fillId="0" borderId="3" xfId="0" applyFont="1" applyFill="1" applyBorder="1" applyAlignment="1">
      <alignment vertical="top"/>
    </xf>
    <xf numFmtId="0" fontId="11" fillId="0" borderId="3" xfId="0" applyFont="1" applyBorder="1" applyAlignment="1">
      <alignment wrapText="1"/>
    </xf>
    <xf numFmtId="0" fontId="11" fillId="0" borderId="1" xfId="0" applyFont="1" applyBorder="1" applyAlignment="1">
      <alignment wrapText="1"/>
    </xf>
    <xf numFmtId="164" fontId="15" fillId="0" borderId="3" xfId="0" applyNumberFormat="1" applyFont="1" applyBorder="1" applyAlignment="1">
      <alignment horizontal="right" wrapText="1"/>
    </xf>
    <xf numFmtId="0" fontId="7" fillId="2" borderId="0" xfId="0" applyFont="1" applyFill="1" applyAlignment="1">
      <alignment horizontal="right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/>
    </xf>
    <xf numFmtId="0" fontId="18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0" fontId="29" fillId="0" borderId="0" xfId="0" applyFont="1" applyFill="1"/>
    <xf numFmtId="0" fontId="30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/>
    <xf numFmtId="0" fontId="30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30" fillId="0" borderId="0" xfId="0" applyFont="1" applyFill="1" applyAlignment="1">
      <alignment horizontal="right" wrapText="1"/>
    </xf>
    <xf numFmtId="0" fontId="28" fillId="0" borderId="0" xfId="0" applyFont="1" applyAlignment="1">
      <alignment horizontal="right"/>
    </xf>
    <xf numFmtId="0" fontId="30" fillId="0" borderId="0" xfId="0" applyFont="1" applyAlignment="1">
      <alignment horizontal="right" wrapText="1"/>
    </xf>
    <xf numFmtId="0" fontId="18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24" fillId="0" borderId="0" xfId="0" applyFont="1" applyAlignment="1">
      <alignment horizontal="right"/>
    </xf>
    <xf numFmtId="2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top" wrapText="1"/>
    </xf>
    <xf numFmtId="164" fontId="13" fillId="0" borderId="3" xfId="0" applyNumberFormat="1" applyFont="1" applyFill="1" applyBorder="1" applyAlignment="1"/>
    <xf numFmtId="0" fontId="28" fillId="0" borderId="0" xfId="0" applyFont="1" applyAlignment="1">
      <alignment wrapText="1"/>
    </xf>
    <xf numFmtId="164" fontId="13" fillId="0" borderId="3" xfId="0" applyNumberFormat="1" applyFont="1" applyFill="1" applyBorder="1" applyAlignment="1">
      <alignment wrapText="1"/>
    </xf>
    <xf numFmtId="0" fontId="0" fillId="0" borderId="4" xfId="0" applyBorder="1" applyAlignment="1"/>
    <xf numFmtId="0" fontId="11" fillId="0" borderId="1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wrapText="1"/>
    </xf>
    <xf numFmtId="164" fontId="13" fillId="0" borderId="0" xfId="0" applyNumberFormat="1" applyFont="1" applyFill="1" applyBorder="1"/>
    <xf numFmtId="0" fontId="11" fillId="2" borderId="0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0" fontId="11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left" vertical="top" wrapText="1"/>
    </xf>
    <xf numFmtId="0" fontId="18" fillId="0" borderId="3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right" wrapText="1"/>
    </xf>
    <xf numFmtId="164" fontId="13" fillId="0" borderId="1" xfId="0" applyNumberFormat="1" applyFont="1" applyFill="1" applyBorder="1" applyAlignment="1">
      <alignment horizontal="right" wrapText="1"/>
    </xf>
    <xf numFmtId="1" fontId="15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right"/>
    </xf>
    <xf numFmtId="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65" fontId="13" fillId="3" borderId="1" xfId="0" applyNumberFormat="1" applyFont="1" applyFill="1" applyBorder="1" applyAlignment="1">
      <alignment horizontal="right" wrapText="1"/>
    </xf>
    <xf numFmtId="0" fontId="20" fillId="0" borderId="1" xfId="0" applyFont="1" applyFill="1" applyBorder="1" applyAlignment="1">
      <alignment horizontal="center" vertical="top" wrapText="1"/>
    </xf>
    <xf numFmtId="164" fontId="33" fillId="0" borderId="1" xfId="0" applyNumberFormat="1" applyFont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8" fillId="0" borderId="0" xfId="0" applyFont="1" applyAlignment="1">
      <alignment horizontal="right" wrapText="1"/>
    </xf>
    <xf numFmtId="0" fontId="11" fillId="0" borderId="3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 wrapText="1"/>
    </xf>
    <xf numFmtId="164" fontId="33" fillId="0" borderId="1" xfId="0" applyNumberFormat="1" applyFont="1" applyBorder="1" applyAlignment="1">
      <alignment wrapText="1"/>
    </xf>
    <xf numFmtId="164" fontId="19" fillId="0" borderId="1" xfId="0" applyNumberFormat="1" applyFont="1" applyFill="1" applyBorder="1" applyAlignment="1"/>
    <xf numFmtId="164" fontId="1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4" fontId="13" fillId="0" borderId="1" xfId="0" applyNumberFormat="1" applyFont="1" applyFill="1" applyBorder="1" applyAlignment="1"/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164" fontId="13" fillId="0" borderId="9" xfId="0" applyNumberFormat="1" applyFont="1" applyFill="1" applyBorder="1"/>
    <xf numFmtId="0" fontId="20" fillId="0" borderId="1" xfId="0" applyFont="1" applyBorder="1" applyAlignment="1">
      <alignment horizontal="center" vertical="top"/>
    </xf>
    <xf numFmtId="0" fontId="9" fillId="0" borderId="17" xfId="0" applyFont="1" applyFill="1" applyBorder="1" applyAlignment="1">
      <alignment vertical="top" wrapText="1"/>
    </xf>
    <xf numFmtId="0" fontId="9" fillId="0" borderId="17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/>
    </xf>
    <xf numFmtId="0" fontId="11" fillId="0" borderId="3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3" fillId="0" borderId="3" xfId="0" applyFont="1" applyFill="1" applyBorder="1" applyAlignment="1">
      <alignment vertical="top"/>
    </xf>
    <xf numFmtId="0" fontId="13" fillId="0" borderId="2" xfId="0" applyFont="1" applyFill="1" applyBorder="1" applyAlignment="1">
      <alignment vertical="top"/>
    </xf>
    <xf numFmtId="0" fontId="13" fillId="0" borderId="4" xfId="0" applyFont="1" applyFill="1" applyBorder="1" applyAlignment="1">
      <alignment vertical="top"/>
    </xf>
    <xf numFmtId="0" fontId="28" fillId="0" borderId="0" xfId="0" applyFont="1" applyAlignment="1">
      <alignment horizontal="left" wrapText="1"/>
    </xf>
    <xf numFmtId="0" fontId="29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2" xfId="0" applyBorder="1" applyAlignment="1">
      <alignment vertical="top"/>
    </xf>
    <xf numFmtId="0" fontId="11" fillId="0" borderId="1" xfId="0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/>
    </xf>
    <xf numFmtId="49" fontId="13" fillId="0" borderId="2" xfId="0" applyNumberFormat="1" applyFont="1" applyFill="1" applyBorder="1" applyAlignment="1">
      <alignment vertical="top"/>
    </xf>
    <xf numFmtId="0" fontId="23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/>
    </xf>
    <xf numFmtId="0" fontId="12" fillId="0" borderId="3" xfId="0" applyFont="1" applyFill="1" applyBorder="1" applyAlignment="1">
      <alignment vertical="top" wrapText="1"/>
    </xf>
    <xf numFmtId="0" fontId="0" fillId="0" borderId="2" xfId="0" applyBorder="1" applyAlignment="1"/>
    <xf numFmtId="0" fontId="10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3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2" borderId="0" xfId="0" applyFont="1" applyFill="1" applyAlignment="1">
      <alignment horizontal="left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8" fillId="0" borderId="0" xfId="0" applyFont="1" applyFill="1" applyBorder="1" applyAlignment="1">
      <alignment horizontal="right"/>
    </xf>
    <xf numFmtId="0" fontId="0" fillId="0" borderId="0" xfId="0" applyAlignment="1"/>
    <xf numFmtId="0" fontId="30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49" fontId="13" fillId="0" borderId="3" xfId="0" applyNumberFormat="1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/>
    </xf>
    <xf numFmtId="0" fontId="17" fillId="0" borderId="2" xfId="0" applyFont="1" applyBorder="1" applyAlignment="1">
      <alignment vertical="top"/>
    </xf>
    <xf numFmtId="0" fontId="29" fillId="0" borderId="0" xfId="0" applyFont="1" applyFill="1" applyAlignment="1">
      <alignment horizontal="right"/>
    </xf>
    <xf numFmtId="0" fontId="2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0" fillId="0" borderId="1" xfId="0" applyBorder="1" applyAlignment="1"/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0" fillId="0" borderId="4" xfId="0" applyFont="1" applyBorder="1" applyAlignment="1">
      <alignment vertical="top"/>
    </xf>
    <xf numFmtId="0" fontId="11" fillId="0" borderId="3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1" fillId="0" borderId="3" xfId="0" applyFont="1" applyFill="1" applyBorder="1" applyAlignment="1"/>
    <xf numFmtId="0" fontId="0" fillId="0" borderId="4" xfId="0" applyBorder="1" applyAlignment="1"/>
    <xf numFmtId="0" fontId="13" fillId="0" borderId="3" xfId="0" applyFont="1" applyFill="1" applyBorder="1" applyAlignment="1"/>
    <xf numFmtId="0" fontId="13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/>
    </xf>
    <xf numFmtId="0" fontId="17" fillId="0" borderId="1" xfId="0" applyFont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4" xfId="0" applyFont="1" applyBorder="1"/>
    <xf numFmtId="0" fontId="17" fillId="0" borderId="4" xfId="0" applyFont="1" applyBorder="1"/>
    <xf numFmtId="0" fontId="11" fillId="0" borderId="11" xfId="0" applyFont="1" applyFill="1" applyBorder="1" applyAlignment="1">
      <alignment vertical="top" wrapText="1"/>
    </xf>
    <xf numFmtId="0" fontId="11" fillId="0" borderId="14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top"/>
    </xf>
    <xf numFmtId="0" fontId="28" fillId="0" borderId="0" xfId="0" applyFont="1" applyAlignment="1">
      <alignment horizontal="right"/>
    </xf>
    <xf numFmtId="0" fontId="9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top" wrapText="1"/>
    </xf>
    <xf numFmtId="165" fontId="18" fillId="0" borderId="1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vertical="top"/>
    </xf>
    <xf numFmtId="49" fontId="15" fillId="0" borderId="4" xfId="0" applyNumberFormat="1" applyFont="1" applyBorder="1" applyAlignment="1">
      <alignment vertical="top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49" fontId="14" fillId="0" borderId="3" xfId="0" applyNumberFormat="1" applyFont="1" applyBorder="1" applyAlignment="1">
      <alignment vertical="top" wrapText="1"/>
    </xf>
    <xf numFmtId="49" fontId="14" fillId="0" borderId="4" xfId="0" applyNumberFormat="1" applyFont="1" applyBorder="1" applyAlignment="1">
      <alignment vertical="top" wrapText="1"/>
    </xf>
    <xf numFmtId="49" fontId="15" fillId="0" borderId="2" xfId="0" applyNumberFormat="1" applyFont="1" applyBorder="1" applyAlignment="1">
      <alignment vertical="top"/>
    </xf>
    <xf numFmtId="49" fontId="13" fillId="0" borderId="1" xfId="0" applyNumberFormat="1" applyFont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13" fillId="0" borderId="3" xfId="0" applyNumberFormat="1" applyFont="1" applyBorder="1" applyAlignment="1">
      <alignment vertical="top"/>
    </xf>
    <xf numFmtId="49" fontId="13" fillId="0" borderId="4" xfId="0" applyNumberFormat="1" applyFont="1" applyBorder="1" applyAlignment="1">
      <alignment vertical="top"/>
    </xf>
    <xf numFmtId="0" fontId="11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9" fontId="14" fillId="0" borderId="2" xfId="0" applyNumberFormat="1" applyFont="1" applyBorder="1" applyAlignment="1">
      <alignment vertical="top" wrapText="1"/>
    </xf>
    <xf numFmtId="0" fontId="6" fillId="0" borderId="1" xfId="0" applyFont="1" applyFill="1" applyBorder="1" applyAlignment="1"/>
    <xf numFmtId="0" fontId="21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0" fillId="0" borderId="2" xfId="0" applyFont="1" applyBorder="1" applyAlignment="1">
      <alignment vertical="top"/>
    </xf>
    <xf numFmtId="0" fontId="0" fillId="0" borderId="4" xfId="0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0" fillId="0" borderId="4" xfId="0" applyBorder="1"/>
    <xf numFmtId="0" fontId="0" fillId="0" borderId="2" xfId="0" applyBorder="1"/>
    <xf numFmtId="4" fontId="9" fillId="0" borderId="9" xfId="0" applyNumberFormat="1" applyFont="1" applyBorder="1" applyAlignment="1">
      <alignment horizontal="center" vertical="top" wrapText="1"/>
    </xf>
    <xf numFmtId="0" fontId="0" fillId="0" borderId="15" xfId="0" applyBorder="1"/>
    <xf numFmtId="0" fontId="0" fillId="0" borderId="12" xfId="0" applyBorder="1"/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Fill="1" applyBorder="1" applyAlignment="1">
      <alignment vertical="top"/>
    </xf>
    <xf numFmtId="0" fontId="16" fillId="0" borderId="2" xfId="0" applyFont="1" applyBorder="1" applyAlignment="1">
      <alignment vertical="top"/>
    </xf>
    <xf numFmtId="0" fontId="16" fillId="0" borderId="2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/>
    </xf>
    <xf numFmtId="0" fontId="16" fillId="0" borderId="4" xfId="0" applyFont="1" applyBorder="1" applyAlignment="1"/>
    <xf numFmtId="0" fontId="16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13" fillId="0" borderId="3" xfId="0" applyFont="1" applyFill="1" applyBorder="1" applyAlignment="1">
      <alignment horizontal="center" vertical="center"/>
    </xf>
    <xf numFmtId="49" fontId="16" fillId="0" borderId="2" xfId="0" applyNumberFormat="1" applyFont="1" applyBorder="1" applyAlignment="1">
      <alignment horizontal="left"/>
    </xf>
    <xf numFmtId="0" fontId="31" fillId="0" borderId="0" xfId="0" applyFont="1" applyAlignment="1">
      <alignment horizontal="right"/>
    </xf>
    <xf numFmtId="0" fontId="30" fillId="0" borderId="0" xfId="0" applyFont="1" applyFill="1" applyAlignment="1">
      <alignment horizontal="left" wrapText="1"/>
    </xf>
    <xf numFmtId="0" fontId="0" fillId="0" borderId="2" xfId="0" applyBorder="1" applyAlignment="1">
      <alignment horizontal="left" wrapText="1"/>
    </xf>
    <xf numFmtId="0" fontId="9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4" fillId="0" borderId="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3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28" fillId="0" borderId="0" xfId="0" applyFont="1" applyAlignment="1">
      <alignment horizontal="right" wrapText="1"/>
    </xf>
    <xf numFmtId="0" fontId="14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4" xfId="0" applyFont="1" applyBorder="1" applyAlignment="1"/>
    <xf numFmtId="0" fontId="34" fillId="0" borderId="2" xfId="0" applyFont="1" applyBorder="1" applyAlignment="1">
      <alignment vertical="top"/>
    </xf>
    <xf numFmtId="0" fontId="16" fillId="0" borderId="2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8" fillId="2" borderId="0" xfId="0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24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36"/>
  <sheetViews>
    <sheetView view="pageBreakPreview" topLeftCell="A7" zoomScale="120" zoomScaleNormal="115" zoomScaleSheetLayoutView="120" workbookViewId="0">
      <selection activeCell="B14" sqref="B14:B15"/>
    </sheetView>
  </sheetViews>
  <sheetFormatPr defaultRowHeight="15"/>
  <cols>
    <col min="1" max="1" width="5.7109375" style="6" customWidth="1"/>
    <col min="2" max="2" width="19.5703125" style="6" customWidth="1"/>
    <col min="3" max="3" width="15.140625" style="6" customWidth="1"/>
    <col min="4" max="4" width="11.7109375" style="6" customWidth="1"/>
    <col min="5" max="10" width="11.42578125" style="6" customWidth="1"/>
    <col min="11" max="11" width="14.5703125" style="6" customWidth="1"/>
    <col min="12" max="12" width="13.5703125" style="6" customWidth="1"/>
    <col min="13" max="13" width="10.5703125" style="6" bestFit="1" customWidth="1"/>
    <col min="14" max="16384" width="9.140625" style="6"/>
  </cols>
  <sheetData>
    <row r="1" spans="1:13" s="8" customFormat="1" ht="18" customHeight="1">
      <c r="A1" s="106"/>
      <c r="B1" s="106"/>
      <c r="C1" s="106"/>
      <c r="D1" s="106"/>
      <c r="E1" s="106"/>
      <c r="F1" s="160"/>
      <c r="G1" s="160"/>
      <c r="H1" s="160"/>
      <c r="I1" s="160"/>
      <c r="J1" s="184" t="s">
        <v>158</v>
      </c>
      <c r="K1" s="184"/>
      <c r="L1" s="184"/>
    </row>
    <row r="2" spans="1:13" s="8" customFormat="1" ht="18" customHeight="1">
      <c r="A2" s="106"/>
      <c r="B2" s="106"/>
      <c r="C2" s="106"/>
      <c r="D2" s="106"/>
      <c r="E2" s="106"/>
      <c r="F2" s="160"/>
      <c r="G2" s="160"/>
      <c r="H2" s="160"/>
      <c r="I2" s="160"/>
      <c r="J2" s="184" t="s">
        <v>154</v>
      </c>
      <c r="K2" s="184"/>
      <c r="L2" s="184"/>
    </row>
    <row r="3" spans="1:13" s="8" customFormat="1" ht="15" customHeight="1">
      <c r="A3" s="106"/>
      <c r="B3" s="106"/>
      <c r="C3" s="106"/>
      <c r="D3" s="106"/>
      <c r="E3" s="106"/>
      <c r="F3" s="129"/>
      <c r="G3" s="129"/>
      <c r="H3" s="129"/>
      <c r="I3" s="129"/>
      <c r="J3" s="129"/>
      <c r="K3" s="129"/>
      <c r="L3" s="129"/>
    </row>
    <row r="4" spans="1:13" ht="19.5" customHeight="1">
      <c r="A4" s="185" t="s">
        <v>35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</row>
    <row r="5" spans="1:13" ht="19.5" customHeight="1">
      <c r="A5" s="185" t="s">
        <v>155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</row>
    <row r="6" spans="1:13" ht="18.75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</row>
    <row r="7" spans="1:13" ht="24" customHeight="1">
      <c r="A7" s="187" t="s">
        <v>4</v>
      </c>
      <c r="B7" s="189" t="s">
        <v>36</v>
      </c>
      <c r="C7" s="189" t="s">
        <v>289</v>
      </c>
      <c r="D7" s="189" t="s">
        <v>37</v>
      </c>
      <c r="E7" s="189" t="s">
        <v>141</v>
      </c>
      <c r="F7" s="191" t="s">
        <v>20</v>
      </c>
      <c r="G7" s="191"/>
      <c r="H7" s="192"/>
      <c r="I7" s="192"/>
      <c r="J7" s="193"/>
      <c r="K7" s="189" t="s">
        <v>115</v>
      </c>
      <c r="L7" s="189" t="s">
        <v>38</v>
      </c>
    </row>
    <row r="8" spans="1:13" ht="45" customHeight="1">
      <c r="A8" s="188"/>
      <c r="B8" s="190"/>
      <c r="C8" s="190"/>
      <c r="D8" s="190"/>
      <c r="E8" s="190"/>
      <c r="F8" s="15" t="s">
        <v>142</v>
      </c>
      <c r="G8" s="15" t="s">
        <v>143</v>
      </c>
      <c r="H8" s="15" t="s">
        <v>144</v>
      </c>
      <c r="I8" s="15" t="s">
        <v>145</v>
      </c>
      <c r="J8" s="15" t="s">
        <v>146</v>
      </c>
      <c r="K8" s="190"/>
      <c r="L8" s="190"/>
      <c r="M8" s="7"/>
    </row>
    <row r="9" spans="1:13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</row>
    <row r="10" spans="1:13" s="3" customFormat="1" ht="25.5" customHeight="1">
      <c r="A10" s="181" t="s">
        <v>8</v>
      </c>
      <c r="B10" s="177" t="s">
        <v>425</v>
      </c>
      <c r="C10" s="177"/>
      <c r="D10" s="16" t="s">
        <v>2</v>
      </c>
      <c r="E10" s="17">
        <f t="shared" ref="E10:E12" si="0">F10+G10+H10+I10+J10</f>
        <v>29700</v>
      </c>
      <c r="F10" s="17">
        <f>F11</f>
        <v>13800</v>
      </c>
      <c r="G10" s="17">
        <f t="shared" ref="G10:J10" si="1">G11</f>
        <v>1800</v>
      </c>
      <c r="H10" s="17">
        <f t="shared" si="1"/>
        <v>1000</v>
      </c>
      <c r="I10" s="17">
        <f t="shared" si="1"/>
        <v>12600</v>
      </c>
      <c r="J10" s="17">
        <f t="shared" si="1"/>
        <v>500</v>
      </c>
      <c r="K10" s="177"/>
      <c r="L10" s="177"/>
    </row>
    <row r="11" spans="1:13" s="3" customFormat="1" ht="99.75" customHeight="1">
      <c r="A11" s="194"/>
      <c r="B11" s="180"/>
      <c r="C11" s="180"/>
      <c r="D11" s="18" t="s">
        <v>3</v>
      </c>
      <c r="E11" s="17">
        <f t="shared" si="0"/>
        <v>29700</v>
      </c>
      <c r="F11" s="17">
        <f>F13+F25+F31</f>
        <v>13800</v>
      </c>
      <c r="G11" s="17">
        <f t="shared" ref="G11:J11" si="2">G13+G25+G31</f>
        <v>1800</v>
      </c>
      <c r="H11" s="17">
        <f t="shared" si="2"/>
        <v>1000</v>
      </c>
      <c r="I11" s="17">
        <f t="shared" si="2"/>
        <v>12600</v>
      </c>
      <c r="J11" s="17">
        <f t="shared" si="2"/>
        <v>500</v>
      </c>
      <c r="K11" s="180"/>
      <c r="L11" s="180"/>
    </row>
    <row r="12" spans="1:13" s="3" customFormat="1" ht="18.75" customHeight="1">
      <c r="A12" s="181" t="s">
        <v>9</v>
      </c>
      <c r="B12" s="177" t="s">
        <v>369</v>
      </c>
      <c r="C12" s="177"/>
      <c r="D12" s="18" t="s">
        <v>2</v>
      </c>
      <c r="E12" s="17">
        <f t="shared" si="0"/>
        <v>6400</v>
      </c>
      <c r="F12" s="17">
        <f>F13</f>
        <v>6100</v>
      </c>
      <c r="G12" s="17">
        <f t="shared" ref="G12:J12" si="3">G13</f>
        <v>300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7"/>
      <c r="L12" s="177" t="s">
        <v>349</v>
      </c>
    </row>
    <row r="13" spans="1:13" s="3" customFormat="1" ht="63" customHeight="1">
      <c r="A13" s="182"/>
      <c r="B13" s="178"/>
      <c r="C13" s="178"/>
      <c r="D13" s="18" t="s">
        <v>3</v>
      </c>
      <c r="E13" s="17">
        <f>F13+G13+H13+I13+J13</f>
        <v>6400</v>
      </c>
      <c r="F13" s="17">
        <f>F15+F17+F19+F21+F23</f>
        <v>6100</v>
      </c>
      <c r="G13" s="17">
        <f t="shared" ref="G13:J13" si="4">G15+G17</f>
        <v>300</v>
      </c>
      <c r="H13" s="17">
        <f t="shared" si="4"/>
        <v>0</v>
      </c>
      <c r="I13" s="17">
        <f t="shared" si="4"/>
        <v>0</v>
      </c>
      <c r="J13" s="17">
        <f t="shared" si="4"/>
        <v>0</v>
      </c>
      <c r="K13" s="178"/>
      <c r="L13" s="178"/>
    </row>
    <row r="14" spans="1:13" s="3" customFormat="1" ht="21.75" customHeight="1">
      <c r="A14" s="181" t="s">
        <v>45</v>
      </c>
      <c r="B14" s="177" t="s">
        <v>30</v>
      </c>
      <c r="C14" s="177" t="s">
        <v>291</v>
      </c>
      <c r="D14" s="16" t="s">
        <v>2</v>
      </c>
      <c r="E14" s="17">
        <f t="shared" ref="E14:E33" si="5">F14+G14+H14+I14+J14</f>
        <v>600</v>
      </c>
      <c r="F14" s="17">
        <f t="shared" ref="F14:G14" si="6">F15</f>
        <v>600</v>
      </c>
      <c r="G14" s="17">
        <f t="shared" si="6"/>
        <v>0</v>
      </c>
      <c r="H14" s="17">
        <f t="shared" ref="H14:J14" si="7">H17</f>
        <v>0</v>
      </c>
      <c r="I14" s="17">
        <f t="shared" si="7"/>
        <v>0</v>
      </c>
      <c r="J14" s="17">
        <f t="shared" si="7"/>
        <v>0</v>
      </c>
      <c r="K14" s="177" t="s">
        <v>26</v>
      </c>
      <c r="L14" s="177" t="s">
        <v>31</v>
      </c>
    </row>
    <row r="15" spans="1:13" s="3" customFormat="1" ht="46.5" customHeight="1">
      <c r="A15" s="183"/>
      <c r="B15" s="179"/>
      <c r="C15" s="178"/>
      <c r="D15" s="18" t="s">
        <v>3</v>
      </c>
      <c r="E15" s="17">
        <f t="shared" si="5"/>
        <v>600</v>
      </c>
      <c r="F15" s="17">
        <v>600</v>
      </c>
      <c r="G15" s="17">
        <v>0</v>
      </c>
      <c r="H15" s="17">
        <v>0</v>
      </c>
      <c r="I15" s="17">
        <v>0</v>
      </c>
      <c r="J15" s="17">
        <v>0</v>
      </c>
      <c r="K15" s="179"/>
      <c r="L15" s="179"/>
    </row>
    <row r="16" spans="1:13" s="3" customFormat="1" ht="20.25" customHeight="1">
      <c r="A16" s="181" t="s">
        <v>39</v>
      </c>
      <c r="B16" s="177" t="s">
        <v>32</v>
      </c>
      <c r="C16" s="177" t="s">
        <v>292</v>
      </c>
      <c r="D16" s="16" t="s">
        <v>2</v>
      </c>
      <c r="E16" s="17">
        <f t="shared" si="5"/>
        <v>300</v>
      </c>
      <c r="F16" s="17">
        <f t="shared" ref="F16:J16" si="8">F17</f>
        <v>0</v>
      </c>
      <c r="G16" s="17">
        <f t="shared" si="8"/>
        <v>300</v>
      </c>
      <c r="H16" s="17">
        <f t="shared" si="8"/>
        <v>0</v>
      </c>
      <c r="I16" s="17">
        <f t="shared" si="8"/>
        <v>0</v>
      </c>
      <c r="J16" s="17">
        <f t="shared" si="8"/>
        <v>0</v>
      </c>
      <c r="K16" s="177" t="s">
        <v>26</v>
      </c>
      <c r="L16" s="177" t="s">
        <v>81</v>
      </c>
    </row>
    <row r="17" spans="1:12" s="3" customFormat="1" ht="50.25" customHeight="1">
      <c r="A17" s="183"/>
      <c r="B17" s="179"/>
      <c r="C17" s="178"/>
      <c r="D17" s="18" t="s">
        <v>3</v>
      </c>
      <c r="E17" s="17">
        <f t="shared" si="5"/>
        <v>300</v>
      </c>
      <c r="F17" s="17">
        <v>0</v>
      </c>
      <c r="G17" s="17">
        <v>300</v>
      </c>
      <c r="H17" s="17">
        <v>0</v>
      </c>
      <c r="I17" s="17">
        <v>0</v>
      </c>
      <c r="J17" s="17">
        <v>0</v>
      </c>
      <c r="K17" s="179"/>
      <c r="L17" s="179"/>
    </row>
    <row r="18" spans="1:12" s="3" customFormat="1" ht="27" customHeight="1">
      <c r="A18" s="181" t="s">
        <v>40</v>
      </c>
      <c r="B18" s="177" t="s">
        <v>127</v>
      </c>
      <c r="C18" s="177" t="s">
        <v>293</v>
      </c>
      <c r="D18" s="18" t="s">
        <v>2</v>
      </c>
      <c r="E18" s="17">
        <f t="shared" si="5"/>
        <v>15000</v>
      </c>
      <c r="F18" s="17">
        <f t="shared" ref="F18:J22" si="9">F19</f>
        <v>0</v>
      </c>
      <c r="G18" s="17">
        <f t="shared" si="9"/>
        <v>0</v>
      </c>
      <c r="H18" s="17">
        <f t="shared" si="9"/>
        <v>0</v>
      </c>
      <c r="I18" s="17">
        <f t="shared" si="9"/>
        <v>15000</v>
      </c>
      <c r="J18" s="17">
        <f t="shared" si="9"/>
        <v>0</v>
      </c>
      <c r="K18" s="177" t="s">
        <v>88</v>
      </c>
      <c r="L18" s="177" t="s">
        <v>81</v>
      </c>
    </row>
    <row r="19" spans="1:12" s="3" customFormat="1" ht="42" customHeight="1">
      <c r="A19" s="182"/>
      <c r="B19" s="178"/>
      <c r="C19" s="178"/>
      <c r="D19" s="18" t="s">
        <v>3</v>
      </c>
      <c r="E19" s="17">
        <f t="shared" si="5"/>
        <v>15000</v>
      </c>
      <c r="F19" s="17">
        <v>0</v>
      </c>
      <c r="G19" s="17">
        <v>0</v>
      </c>
      <c r="H19" s="17">
        <v>0</v>
      </c>
      <c r="I19" s="17">
        <v>15000</v>
      </c>
      <c r="J19" s="17">
        <v>0</v>
      </c>
      <c r="K19" s="178"/>
      <c r="L19" s="179"/>
    </row>
    <row r="20" spans="1:12" s="3" customFormat="1" ht="28.5" customHeight="1">
      <c r="A20" s="181" t="s">
        <v>41</v>
      </c>
      <c r="B20" s="177" t="s">
        <v>129</v>
      </c>
      <c r="C20" s="177" t="s">
        <v>294</v>
      </c>
      <c r="D20" s="18" t="s">
        <v>2</v>
      </c>
      <c r="E20" s="17">
        <f t="shared" si="5"/>
        <v>29000</v>
      </c>
      <c r="F20" s="17">
        <f t="shared" si="9"/>
        <v>0</v>
      </c>
      <c r="G20" s="17">
        <f t="shared" si="9"/>
        <v>0</v>
      </c>
      <c r="H20" s="17">
        <f t="shared" si="9"/>
        <v>0</v>
      </c>
      <c r="I20" s="17">
        <f t="shared" si="9"/>
        <v>0</v>
      </c>
      <c r="J20" s="17">
        <f t="shared" si="9"/>
        <v>29000</v>
      </c>
      <c r="K20" s="177" t="s">
        <v>88</v>
      </c>
      <c r="L20" s="177" t="s">
        <v>81</v>
      </c>
    </row>
    <row r="21" spans="1:12" s="3" customFormat="1" ht="42" customHeight="1">
      <c r="A21" s="182"/>
      <c r="B21" s="178"/>
      <c r="C21" s="178"/>
      <c r="D21" s="18" t="s">
        <v>3</v>
      </c>
      <c r="E21" s="17">
        <f t="shared" si="5"/>
        <v>29000</v>
      </c>
      <c r="F21" s="17">
        <v>0</v>
      </c>
      <c r="G21" s="17">
        <v>0</v>
      </c>
      <c r="H21" s="17">
        <v>0</v>
      </c>
      <c r="I21" s="17">
        <v>0</v>
      </c>
      <c r="J21" s="17">
        <v>29000</v>
      </c>
      <c r="K21" s="178"/>
      <c r="L21" s="179"/>
    </row>
    <row r="22" spans="1:12" s="3" customFormat="1" ht="33" customHeight="1">
      <c r="A22" s="181" t="s">
        <v>42</v>
      </c>
      <c r="B22" s="177" t="s">
        <v>256</v>
      </c>
      <c r="C22" s="177" t="s">
        <v>295</v>
      </c>
      <c r="D22" s="18" t="s">
        <v>2</v>
      </c>
      <c r="E22" s="17">
        <f t="shared" si="5"/>
        <v>18200</v>
      </c>
      <c r="F22" s="17">
        <f t="shared" si="9"/>
        <v>5500</v>
      </c>
      <c r="G22" s="17">
        <f t="shared" si="9"/>
        <v>0</v>
      </c>
      <c r="H22" s="17">
        <f t="shared" si="9"/>
        <v>0</v>
      </c>
      <c r="I22" s="17">
        <f t="shared" si="9"/>
        <v>5500</v>
      </c>
      <c r="J22" s="17">
        <f t="shared" si="9"/>
        <v>7200</v>
      </c>
      <c r="K22" s="177" t="s">
        <v>88</v>
      </c>
      <c r="L22" s="177" t="s">
        <v>81</v>
      </c>
    </row>
    <row r="23" spans="1:12" s="3" customFormat="1" ht="35.25" customHeight="1">
      <c r="A23" s="182"/>
      <c r="B23" s="178"/>
      <c r="C23" s="178"/>
      <c r="D23" s="18" t="s">
        <v>3</v>
      </c>
      <c r="E23" s="17">
        <f t="shared" si="5"/>
        <v>18200</v>
      </c>
      <c r="F23" s="17">
        <v>5500</v>
      </c>
      <c r="G23" s="17">
        <v>0</v>
      </c>
      <c r="H23" s="17">
        <v>0</v>
      </c>
      <c r="I23" s="17">
        <v>5500</v>
      </c>
      <c r="J23" s="17">
        <v>7200</v>
      </c>
      <c r="K23" s="178"/>
      <c r="L23" s="179"/>
    </row>
    <row r="24" spans="1:12" s="3" customFormat="1" ht="23.25" customHeight="1">
      <c r="A24" s="181" t="s">
        <v>10</v>
      </c>
      <c r="B24" s="177" t="s">
        <v>370</v>
      </c>
      <c r="C24" s="177"/>
      <c r="D24" s="18" t="s">
        <v>2</v>
      </c>
      <c r="E24" s="17">
        <f t="shared" si="5"/>
        <v>18300</v>
      </c>
      <c r="F24" s="17">
        <f>F25</f>
        <v>6200</v>
      </c>
      <c r="G24" s="17">
        <f t="shared" ref="G24:J24" si="10">G25</f>
        <v>0</v>
      </c>
      <c r="H24" s="17">
        <f t="shared" si="10"/>
        <v>0</v>
      </c>
      <c r="I24" s="17">
        <f t="shared" si="10"/>
        <v>12100</v>
      </c>
      <c r="J24" s="17">
        <f t="shared" si="10"/>
        <v>0</v>
      </c>
      <c r="K24" s="177"/>
      <c r="L24" s="195"/>
    </row>
    <row r="25" spans="1:12" s="3" customFormat="1" ht="36.75" customHeight="1">
      <c r="A25" s="183"/>
      <c r="B25" s="179"/>
      <c r="C25" s="179"/>
      <c r="D25" s="18" t="s">
        <v>3</v>
      </c>
      <c r="E25" s="17">
        <f t="shared" si="5"/>
        <v>18300</v>
      </c>
      <c r="F25" s="17">
        <f>F27+F29</f>
        <v>6200</v>
      </c>
      <c r="G25" s="17">
        <f t="shared" ref="G25:J25" si="11">G27+G29</f>
        <v>0</v>
      </c>
      <c r="H25" s="17">
        <f t="shared" si="11"/>
        <v>0</v>
      </c>
      <c r="I25" s="17">
        <f t="shared" si="11"/>
        <v>12100</v>
      </c>
      <c r="J25" s="17">
        <f t="shared" si="11"/>
        <v>0</v>
      </c>
      <c r="K25" s="178"/>
      <c r="L25" s="195"/>
    </row>
    <row r="26" spans="1:12" s="3" customFormat="1" ht="25.5" customHeight="1">
      <c r="A26" s="181" t="s">
        <v>43</v>
      </c>
      <c r="B26" s="177" t="s">
        <v>113</v>
      </c>
      <c r="C26" s="177" t="s">
        <v>291</v>
      </c>
      <c r="D26" s="18" t="s">
        <v>2</v>
      </c>
      <c r="E26" s="17">
        <f t="shared" si="5"/>
        <v>6200</v>
      </c>
      <c r="F26" s="17">
        <f t="shared" ref="F26:J26" si="12">F27</f>
        <v>6200</v>
      </c>
      <c r="G26" s="17">
        <f t="shared" si="12"/>
        <v>0</v>
      </c>
      <c r="H26" s="17">
        <f t="shared" si="12"/>
        <v>0</v>
      </c>
      <c r="I26" s="17">
        <f t="shared" si="12"/>
        <v>0</v>
      </c>
      <c r="J26" s="17">
        <f t="shared" si="12"/>
        <v>0</v>
      </c>
      <c r="K26" s="177" t="s">
        <v>88</v>
      </c>
      <c r="L26" s="177" t="s">
        <v>25</v>
      </c>
    </row>
    <row r="27" spans="1:12" s="3" customFormat="1" ht="46.5" customHeight="1">
      <c r="A27" s="183"/>
      <c r="B27" s="179"/>
      <c r="C27" s="179"/>
      <c r="D27" s="18" t="s">
        <v>3</v>
      </c>
      <c r="E27" s="17">
        <f t="shared" si="5"/>
        <v>6200</v>
      </c>
      <c r="F27" s="17">
        <v>6200</v>
      </c>
      <c r="G27" s="17">
        <v>0</v>
      </c>
      <c r="H27" s="17">
        <v>0</v>
      </c>
      <c r="I27" s="17">
        <v>0</v>
      </c>
      <c r="J27" s="17">
        <v>0</v>
      </c>
      <c r="K27" s="179"/>
      <c r="L27" s="179"/>
    </row>
    <row r="28" spans="1:12" s="3" customFormat="1" ht="36" customHeight="1">
      <c r="A28" s="196" t="s">
        <v>44</v>
      </c>
      <c r="B28" s="177" t="s">
        <v>112</v>
      </c>
      <c r="C28" s="177" t="s">
        <v>296</v>
      </c>
      <c r="D28" s="16" t="s">
        <v>2</v>
      </c>
      <c r="E28" s="17">
        <f t="shared" si="5"/>
        <v>12100</v>
      </c>
      <c r="F28" s="17">
        <f>F29</f>
        <v>0</v>
      </c>
      <c r="G28" s="17">
        <f t="shared" ref="G28:J28" si="13">G29</f>
        <v>0</v>
      </c>
      <c r="H28" s="17">
        <f t="shared" si="13"/>
        <v>0</v>
      </c>
      <c r="I28" s="17">
        <f t="shared" si="13"/>
        <v>12100</v>
      </c>
      <c r="J28" s="17">
        <f t="shared" si="13"/>
        <v>0</v>
      </c>
      <c r="K28" s="177" t="s">
        <v>90</v>
      </c>
      <c r="L28" s="177" t="s">
        <v>29</v>
      </c>
    </row>
    <row r="29" spans="1:12" s="3" customFormat="1" ht="31.5" customHeight="1">
      <c r="A29" s="197"/>
      <c r="B29" s="178"/>
      <c r="C29" s="178"/>
      <c r="D29" s="18" t="s">
        <v>3</v>
      </c>
      <c r="E29" s="17">
        <f t="shared" si="5"/>
        <v>12100</v>
      </c>
      <c r="F29" s="17">
        <v>0</v>
      </c>
      <c r="G29" s="17">
        <v>0</v>
      </c>
      <c r="H29" s="17">
        <v>0</v>
      </c>
      <c r="I29" s="17">
        <v>12100</v>
      </c>
      <c r="J29" s="17">
        <v>0</v>
      </c>
      <c r="K29" s="178"/>
      <c r="L29" s="178"/>
    </row>
    <row r="30" spans="1:12" s="3" customFormat="1" ht="35.25" customHeight="1">
      <c r="A30" s="181" t="s">
        <v>11</v>
      </c>
      <c r="B30" s="177" t="s">
        <v>338</v>
      </c>
      <c r="C30" s="177" t="s">
        <v>297</v>
      </c>
      <c r="D30" s="18" t="s">
        <v>2</v>
      </c>
      <c r="E30" s="17">
        <f t="shared" ref="E30" si="14">F30+G30+H30+I30+J30</f>
        <v>5000</v>
      </c>
      <c r="F30" s="17">
        <f>F31</f>
        <v>1500</v>
      </c>
      <c r="G30" s="17">
        <f t="shared" ref="G30" si="15">G31</f>
        <v>1500</v>
      </c>
      <c r="H30" s="17">
        <f t="shared" ref="H30" si="16">H31</f>
        <v>1000</v>
      </c>
      <c r="I30" s="17">
        <f t="shared" ref="I30" si="17">I31</f>
        <v>500</v>
      </c>
      <c r="J30" s="17">
        <f t="shared" ref="J30" si="18">J31</f>
        <v>500</v>
      </c>
      <c r="K30" s="177" t="s">
        <v>170</v>
      </c>
      <c r="L30" s="177" t="s">
        <v>81</v>
      </c>
    </row>
    <row r="31" spans="1:12" s="3" customFormat="1" ht="35.25" customHeight="1">
      <c r="A31" s="183"/>
      <c r="B31" s="179"/>
      <c r="C31" s="178"/>
      <c r="D31" s="18" t="s">
        <v>3</v>
      </c>
      <c r="E31" s="17">
        <f>F31+G31+H31+I31+J31</f>
        <v>5000</v>
      </c>
      <c r="F31" s="17">
        <v>1500</v>
      </c>
      <c r="G31" s="17">
        <v>1500</v>
      </c>
      <c r="H31" s="17">
        <v>1000</v>
      </c>
      <c r="I31" s="17">
        <v>500</v>
      </c>
      <c r="J31" s="17">
        <v>500</v>
      </c>
      <c r="K31" s="178"/>
      <c r="L31" s="178"/>
    </row>
    <row r="32" spans="1:12" ht="16.5" customHeight="1">
      <c r="A32" s="198" t="s">
        <v>78</v>
      </c>
      <c r="B32" s="199"/>
      <c r="C32" s="199"/>
      <c r="D32" s="199"/>
      <c r="E32" s="27">
        <f t="shared" si="5"/>
        <v>29700</v>
      </c>
      <c r="F32" s="27">
        <f>F33</f>
        <v>13800</v>
      </c>
      <c r="G32" s="27">
        <f t="shared" ref="G32:J32" si="19">G33</f>
        <v>1800</v>
      </c>
      <c r="H32" s="27">
        <f t="shared" si="19"/>
        <v>1000</v>
      </c>
      <c r="I32" s="27">
        <f t="shared" si="19"/>
        <v>12600</v>
      </c>
      <c r="J32" s="27">
        <f t="shared" si="19"/>
        <v>500</v>
      </c>
      <c r="K32" s="200"/>
      <c r="L32" s="202"/>
    </row>
    <row r="33" spans="1:12" ht="17.25" customHeight="1">
      <c r="A33" s="203" t="s">
        <v>3</v>
      </c>
      <c r="B33" s="204"/>
      <c r="C33" s="204"/>
      <c r="D33" s="204"/>
      <c r="E33" s="17">
        <f t="shared" si="5"/>
        <v>29700</v>
      </c>
      <c r="F33" s="17">
        <f>F11</f>
        <v>13800</v>
      </c>
      <c r="G33" s="17">
        <f>G11</f>
        <v>1800</v>
      </c>
      <c r="H33" s="17">
        <f>H11</f>
        <v>1000</v>
      </c>
      <c r="I33" s="17">
        <f>I11</f>
        <v>12600</v>
      </c>
      <c r="J33" s="17">
        <f>J11</f>
        <v>500</v>
      </c>
      <c r="K33" s="201"/>
      <c r="L33" s="201"/>
    </row>
    <row r="34" spans="1:12">
      <c r="A34" s="3"/>
      <c r="L34" s="107"/>
    </row>
    <row r="35" spans="1:12">
      <c r="A35" s="3"/>
    </row>
    <row r="36" spans="1:12">
      <c r="A36" s="3"/>
    </row>
  </sheetData>
  <mergeCells count="72">
    <mergeCell ref="A32:D32"/>
    <mergeCell ref="K32:K33"/>
    <mergeCell ref="L32:L33"/>
    <mergeCell ref="A33:D33"/>
    <mergeCell ref="L30:L31"/>
    <mergeCell ref="K26:K27"/>
    <mergeCell ref="K28:K29"/>
    <mergeCell ref="L28:L29"/>
    <mergeCell ref="A30:A31"/>
    <mergeCell ref="B30:B31"/>
    <mergeCell ref="C30:C31"/>
    <mergeCell ref="K30:K31"/>
    <mergeCell ref="A28:A29"/>
    <mergeCell ref="B28:B29"/>
    <mergeCell ref="C28:C29"/>
    <mergeCell ref="A26:A27"/>
    <mergeCell ref="B26:B27"/>
    <mergeCell ref="C26:C27"/>
    <mergeCell ref="L26:L27"/>
    <mergeCell ref="L20:L21"/>
    <mergeCell ref="A22:A23"/>
    <mergeCell ref="B22:B23"/>
    <mergeCell ref="C22:C23"/>
    <mergeCell ref="K22:K23"/>
    <mergeCell ref="A20:A21"/>
    <mergeCell ref="K20:K21"/>
    <mergeCell ref="L22:L23"/>
    <mergeCell ref="A24:A25"/>
    <mergeCell ref="B24:B25"/>
    <mergeCell ref="C24:C25"/>
    <mergeCell ref="K24:K25"/>
    <mergeCell ref="L24:L25"/>
    <mergeCell ref="K7:K8"/>
    <mergeCell ref="A14:A15"/>
    <mergeCell ref="B14:B15"/>
    <mergeCell ref="C14:C15"/>
    <mergeCell ref="B20:B21"/>
    <mergeCell ref="C20:C21"/>
    <mergeCell ref="B16:B17"/>
    <mergeCell ref="C16:C17"/>
    <mergeCell ref="K16:K17"/>
    <mergeCell ref="K10:K11"/>
    <mergeCell ref="F7:J7"/>
    <mergeCell ref="A10:A11"/>
    <mergeCell ref="B10:B11"/>
    <mergeCell ref="A18:A19"/>
    <mergeCell ref="B18:B19"/>
    <mergeCell ref="C18:C19"/>
    <mergeCell ref="J1:L1"/>
    <mergeCell ref="J2:L2"/>
    <mergeCell ref="L14:L15"/>
    <mergeCell ref="K12:K13"/>
    <mergeCell ref="L12:L13"/>
    <mergeCell ref="K14:K15"/>
    <mergeCell ref="A4:L4"/>
    <mergeCell ref="A6:L6"/>
    <mergeCell ref="A7:A8"/>
    <mergeCell ref="B7:B8"/>
    <mergeCell ref="L7:L8"/>
    <mergeCell ref="A5:L5"/>
    <mergeCell ref="C7:C8"/>
    <mergeCell ref="D7:D8"/>
    <mergeCell ref="E7:E8"/>
    <mergeCell ref="L10:L11"/>
    <mergeCell ref="K18:K19"/>
    <mergeCell ref="L18:L19"/>
    <mergeCell ref="C10:C11"/>
    <mergeCell ref="A12:A13"/>
    <mergeCell ref="B12:B13"/>
    <mergeCell ref="C12:C13"/>
    <mergeCell ref="L16:L17"/>
    <mergeCell ref="A16:A17"/>
  </mergeCells>
  <pageMargins left="0.39370078740157483" right="0" top="1.1811023622047245" bottom="0.19685039370078741" header="0" footer="0"/>
  <pageSetup paperSize="9" scale="95" fitToHeight="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13"/>
  </sheetPr>
  <dimension ref="A1:N22"/>
  <sheetViews>
    <sheetView zoomScale="130" zoomScaleNormal="130" workbookViewId="0">
      <selection activeCell="G6" sqref="G6"/>
    </sheetView>
  </sheetViews>
  <sheetFormatPr defaultRowHeight="15"/>
  <cols>
    <col min="1" max="1" width="5" customWidth="1"/>
    <col min="2" max="2" width="24.140625" customWidth="1"/>
    <col min="3" max="3" width="9.5703125" customWidth="1"/>
    <col min="4" max="4" width="10.85546875" customWidth="1"/>
    <col min="5" max="5" width="17.85546875" customWidth="1"/>
    <col min="6" max="6" width="7.42578125" customWidth="1"/>
    <col min="7" max="7" width="10.5703125" customWidth="1"/>
    <col min="8" max="8" width="9.5703125" customWidth="1"/>
    <col min="9" max="9" width="6.5703125" customWidth="1"/>
    <col min="10" max="10" width="6.85546875" customWidth="1"/>
    <col min="11" max="11" width="6.5703125" customWidth="1"/>
    <col min="12" max="13" width="7.42578125" customWidth="1"/>
    <col min="15" max="15" width="9.28515625" bestFit="1" customWidth="1"/>
  </cols>
  <sheetData>
    <row r="1" spans="1:13" s="1" customFormat="1" ht="14.25" customHeight="1">
      <c r="G1" s="210" t="s">
        <v>333</v>
      </c>
      <c r="H1" s="209"/>
      <c r="I1" s="209"/>
      <c r="J1" s="209"/>
      <c r="K1" s="209"/>
      <c r="L1" s="209"/>
      <c r="M1" s="209"/>
    </row>
    <row r="2" spans="1:13" s="8" customFormat="1" ht="13.5" customHeight="1">
      <c r="G2" s="325" t="s">
        <v>332</v>
      </c>
      <c r="H2" s="184"/>
      <c r="I2" s="184"/>
      <c r="J2" s="184"/>
      <c r="K2" s="184"/>
      <c r="L2" s="209"/>
      <c r="M2" s="209"/>
    </row>
    <row r="3" spans="1:13" s="8" customFormat="1" ht="40.5" customHeight="1">
      <c r="H3" s="72"/>
      <c r="I3" s="74"/>
      <c r="J3" s="74"/>
      <c r="K3" s="74"/>
    </row>
    <row r="4" spans="1:13" s="1" customFormat="1" ht="15.75" customHeight="1">
      <c r="A4" s="216" t="s">
        <v>74</v>
      </c>
      <c r="B4" s="216"/>
      <c r="C4" s="216"/>
      <c r="D4" s="216"/>
      <c r="E4" s="216"/>
      <c r="F4" s="216"/>
      <c r="G4" s="216"/>
      <c r="H4" s="216"/>
      <c r="I4" s="216"/>
      <c r="J4" s="216"/>
      <c r="K4" s="218"/>
      <c r="L4" s="218"/>
      <c r="M4" s="218"/>
    </row>
    <row r="5" spans="1:13" s="1" customFormat="1" ht="16.5" customHeight="1">
      <c r="A5" s="216" t="s">
        <v>245</v>
      </c>
      <c r="B5" s="216"/>
      <c r="C5" s="216"/>
      <c r="D5" s="216"/>
      <c r="E5" s="216"/>
      <c r="F5" s="216"/>
      <c r="G5" s="216"/>
      <c r="H5" s="216"/>
      <c r="I5" s="216"/>
      <c r="J5" s="216"/>
      <c r="K5" s="218"/>
      <c r="L5" s="218"/>
      <c r="M5" s="218"/>
    </row>
    <row r="6" spans="1:13" s="1" customFormat="1" ht="43.5" customHeight="1">
      <c r="A6" s="5"/>
      <c r="B6" s="5"/>
      <c r="C6" s="5"/>
      <c r="D6" s="5"/>
      <c r="E6" s="5"/>
      <c r="F6" s="5"/>
      <c r="G6" s="5"/>
      <c r="H6" s="5"/>
      <c r="I6" s="5"/>
      <c r="J6" s="5"/>
    </row>
    <row r="7" spans="1:13" s="2" customFormat="1" ht="66" customHeight="1">
      <c r="A7" s="221" t="s">
        <v>4</v>
      </c>
      <c r="B7" s="221" t="s">
        <v>46</v>
      </c>
      <c r="C7" s="220" t="s">
        <v>47</v>
      </c>
      <c r="D7" s="220"/>
      <c r="E7" s="220" t="s">
        <v>48</v>
      </c>
      <c r="F7" s="225" t="s">
        <v>5</v>
      </c>
      <c r="G7" s="223" t="s">
        <v>49</v>
      </c>
      <c r="H7" s="225" t="s">
        <v>148</v>
      </c>
      <c r="I7" s="226" t="s">
        <v>125</v>
      </c>
      <c r="J7" s="226"/>
      <c r="K7" s="227"/>
      <c r="L7" s="227"/>
      <c r="M7" s="228"/>
    </row>
    <row r="8" spans="1:13" s="2" customFormat="1" ht="51.75" customHeight="1">
      <c r="A8" s="222"/>
      <c r="B8" s="213"/>
      <c r="C8" s="11" t="s">
        <v>34</v>
      </c>
      <c r="D8" s="73" t="s">
        <v>1</v>
      </c>
      <c r="E8" s="220"/>
      <c r="F8" s="225"/>
      <c r="G8" s="224"/>
      <c r="H8" s="225"/>
      <c r="I8" s="92" t="s">
        <v>149</v>
      </c>
      <c r="J8" s="92" t="s">
        <v>150</v>
      </c>
      <c r="K8" s="92" t="s">
        <v>147</v>
      </c>
      <c r="L8" s="92" t="s">
        <v>151</v>
      </c>
      <c r="M8" s="92" t="s">
        <v>152</v>
      </c>
    </row>
    <row r="9" spans="1:13" s="2" customForma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11</v>
      </c>
      <c r="J9" s="14">
        <v>12</v>
      </c>
      <c r="K9" s="92">
        <v>13</v>
      </c>
      <c r="L9" s="92">
        <v>14</v>
      </c>
      <c r="M9" s="92">
        <v>15</v>
      </c>
    </row>
    <row r="10" spans="1:13" s="4" customFormat="1" ht="44.25" hidden="1" customHeight="1">
      <c r="A10" s="219"/>
      <c r="B10" s="70"/>
      <c r="C10" s="38"/>
      <c r="D10" s="38"/>
      <c r="E10" s="70" t="s">
        <v>6</v>
      </c>
      <c r="F10" s="70"/>
      <c r="G10" s="70"/>
      <c r="H10" s="70"/>
      <c r="I10" s="70"/>
      <c r="J10" s="70"/>
      <c r="K10" s="40"/>
      <c r="L10" s="40"/>
      <c r="M10" s="40"/>
    </row>
    <row r="11" spans="1:13" s="4" customFormat="1" ht="3" hidden="1" customHeight="1">
      <c r="A11" s="219"/>
      <c r="B11" s="70"/>
      <c r="C11" s="38"/>
      <c r="D11" s="38"/>
      <c r="E11" s="13" t="s">
        <v>7</v>
      </c>
      <c r="F11" s="70"/>
      <c r="G11" s="70"/>
      <c r="H11" s="70"/>
      <c r="I11" s="70"/>
      <c r="J11" s="70"/>
      <c r="K11" s="40"/>
      <c r="L11" s="40"/>
      <c r="M11" s="40"/>
    </row>
    <row r="12" spans="1:13" s="4" customFormat="1" ht="15" hidden="1" customHeight="1">
      <c r="A12" s="219"/>
      <c r="B12" s="70"/>
      <c r="C12" s="38"/>
      <c r="D12" s="38"/>
      <c r="E12" s="13" t="s">
        <v>7</v>
      </c>
      <c r="F12" s="70"/>
      <c r="G12" s="70"/>
      <c r="H12" s="70"/>
      <c r="I12" s="70"/>
      <c r="J12" s="70"/>
      <c r="K12" s="40"/>
      <c r="L12" s="40"/>
      <c r="M12" s="40"/>
    </row>
    <row r="13" spans="1:13" s="4" customFormat="1" ht="3" hidden="1" customHeight="1">
      <c r="A13" s="219"/>
      <c r="B13" s="70"/>
      <c r="C13" s="38"/>
      <c r="D13" s="38"/>
      <c r="E13" s="70" t="s">
        <v>6</v>
      </c>
      <c r="F13" s="70"/>
      <c r="G13" s="70"/>
      <c r="H13" s="70"/>
      <c r="I13" s="70"/>
      <c r="J13" s="70"/>
      <c r="K13" s="40"/>
      <c r="L13" s="40"/>
      <c r="M13" s="40"/>
    </row>
    <row r="14" spans="1:13" s="4" customFormat="1" ht="15" hidden="1" customHeight="1">
      <c r="A14" s="219"/>
      <c r="B14" s="70"/>
      <c r="C14" s="38"/>
      <c r="D14" s="38"/>
      <c r="E14" s="13" t="s">
        <v>7</v>
      </c>
      <c r="F14" s="70"/>
      <c r="G14" s="70"/>
      <c r="H14" s="70"/>
      <c r="I14" s="70"/>
      <c r="J14" s="70"/>
      <c r="K14" s="40"/>
      <c r="L14" s="40"/>
      <c r="M14" s="40"/>
    </row>
    <row r="15" spans="1:13" s="4" customFormat="1" ht="63.75" hidden="1" customHeight="1">
      <c r="A15" s="219"/>
      <c r="B15" s="70"/>
      <c r="C15" s="38"/>
      <c r="D15" s="38"/>
      <c r="E15" s="13" t="s">
        <v>7</v>
      </c>
      <c r="F15" s="70"/>
      <c r="G15" s="70"/>
      <c r="H15" s="70"/>
      <c r="I15" s="70"/>
      <c r="J15" s="70"/>
      <c r="K15" s="40"/>
      <c r="L15" s="40"/>
      <c r="M15" s="40"/>
    </row>
    <row r="16" spans="1:13" s="4" customFormat="1" ht="0.75" hidden="1" customHeight="1">
      <c r="A16" s="219"/>
      <c r="B16" s="70"/>
      <c r="C16" s="38"/>
      <c r="D16" s="38"/>
      <c r="E16" s="70" t="s">
        <v>6</v>
      </c>
      <c r="F16" s="70"/>
      <c r="G16" s="70"/>
      <c r="H16" s="70"/>
      <c r="I16" s="70"/>
      <c r="J16" s="70"/>
      <c r="K16" s="40"/>
      <c r="L16" s="40"/>
      <c r="M16" s="40"/>
    </row>
    <row r="17" spans="1:14" s="4" customFormat="1" ht="15" hidden="1" customHeight="1">
      <c r="A17" s="219"/>
      <c r="B17" s="70"/>
      <c r="C17" s="38"/>
      <c r="D17" s="38"/>
      <c r="E17" s="13" t="s">
        <v>7</v>
      </c>
      <c r="F17" s="70"/>
      <c r="G17" s="70"/>
      <c r="H17" s="70"/>
      <c r="I17" s="70"/>
      <c r="J17" s="70"/>
      <c r="K17" s="40"/>
      <c r="L17" s="40"/>
      <c r="M17" s="40"/>
    </row>
    <row r="18" spans="1:14" s="4" customFormat="1" ht="35.25" hidden="1" customHeight="1">
      <c r="A18" s="219"/>
      <c r="B18" s="70"/>
      <c r="C18" s="38"/>
      <c r="D18" s="38"/>
      <c r="E18" s="13" t="s">
        <v>7</v>
      </c>
      <c r="F18" s="70"/>
      <c r="G18" s="70"/>
      <c r="H18" s="70"/>
      <c r="I18" s="70"/>
      <c r="J18" s="70"/>
      <c r="K18" s="40"/>
      <c r="L18" s="40"/>
      <c r="M18" s="40"/>
    </row>
    <row r="19" spans="1:14" s="4" customFormat="1" ht="13.5" hidden="1" customHeight="1">
      <c r="A19" s="219"/>
      <c r="B19" s="70"/>
      <c r="C19" s="38"/>
      <c r="D19" s="38"/>
      <c r="E19" s="70" t="s">
        <v>6</v>
      </c>
      <c r="F19" s="70" t="s">
        <v>16</v>
      </c>
      <c r="G19" s="70"/>
      <c r="H19" s="70"/>
      <c r="I19" s="70"/>
      <c r="J19" s="70"/>
      <c r="K19" s="40"/>
      <c r="L19" s="40"/>
      <c r="M19" s="40"/>
    </row>
    <row r="20" spans="1:14" s="4" customFormat="1" ht="15" hidden="1" customHeight="1">
      <c r="A20" s="219"/>
      <c r="B20" s="70"/>
      <c r="C20" s="38"/>
      <c r="D20" s="38"/>
      <c r="E20" s="13" t="s">
        <v>7</v>
      </c>
      <c r="F20" s="70" t="s">
        <v>16</v>
      </c>
      <c r="G20" s="70"/>
      <c r="H20" s="70"/>
      <c r="I20" s="70"/>
      <c r="J20" s="70"/>
      <c r="K20" s="40"/>
      <c r="L20" s="40"/>
      <c r="M20" s="40"/>
    </row>
    <row r="21" spans="1:14" s="4" customFormat="1" ht="1.5" hidden="1" customHeight="1">
      <c r="A21" s="219"/>
      <c r="B21" s="70"/>
      <c r="C21" s="38"/>
      <c r="D21" s="38"/>
      <c r="E21" s="13" t="s">
        <v>7</v>
      </c>
      <c r="F21" s="70" t="s">
        <v>16</v>
      </c>
      <c r="G21" s="70"/>
      <c r="H21" s="69"/>
      <c r="I21" s="69"/>
      <c r="J21" s="69"/>
      <c r="K21" s="40"/>
      <c r="L21" s="40"/>
      <c r="M21" s="40"/>
    </row>
    <row r="22" spans="1:14" s="4" customFormat="1" ht="57.75" customHeight="1">
      <c r="A22" s="71">
        <v>1</v>
      </c>
      <c r="B22" s="150" t="s">
        <v>325</v>
      </c>
      <c r="C22" s="149">
        <v>0</v>
      </c>
      <c r="D22" s="149">
        <v>62355</v>
      </c>
      <c r="E22" s="150" t="s">
        <v>268</v>
      </c>
      <c r="F22" s="90" t="s">
        <v>15</v>
      </c>
      <c r="G22" s="90" t="s">
        <v>73</v>
      </c>
      <c r="H22" s="63" t="s">
        <v>85</v>
      </c>
      <c r="I22" s="63">
        <v>0</v>
      </c>
      <c r="J22" s="63">
        <v>1</v>
      </c>
      <c r="K22" s="93">
        <v>0</v>
      </c>
      <c r="L22" s="120">
        <v>1</v>
      </c>
      <c r="M22" s="120">
        <v>1</v>
      </c>
      <c r="N22" s="4" t="s">
        <v>153</v>
      </c>
    </row>
  </sheetData>
  <mergeCells count="16">
    <mergeCell ref="G1:M1"/>
    <mergeCell ref="A16:A18"/>
    <mergeCell ref="A19:A21"/>
    <mergeCell ref="H7:H8"/>
    <mergeCell ref="I7:M7"/>
    <mergeCell ref="G2:M2"/>
    <mergeCell ref="A4:M4"/>
    <mergeCell ref="A5:M5"/>
    <mergeCell ref="E7:E8"/>
    <mergeCell ref="F7:F8"/>
    <mergeCell ref="G7:G8"/>
    <mergeCell ref="A10:A12"/>
    <mergeCell ref="A13:A15"/>
    <mergeCell ref="A7:A8"/>
    <mergeCell ref="B7:B8"/>
    <mergeCell ref="C7:D7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9"/>
  <sheetViews>
    <sheetView view="pageBreakPreview" topLeftCell="A8" zoomScale="120" zoomScaleNormal="115" zoomScaleSheetLayoutView="120" workbookViewId="0">
      <selection activeCell="B14" sqref="B14:B17"/>
    </sheetView>
  </sheetViews>
  <sheetFormatPr defaultRowHeight="15"/>
  <cols>
    <col min="1" max="1" width="5.7109375" style="6" customWidth="1"/>
    <col min="2" max="2" width="26.7109375" style="6" customWidth="1"/>
    <col min="3" max="3" width="12.5703125" style="6" customWidth="1"/>
    <col min="4" max="4" width="11.7109375" style="6" customWidth="1"/>
    <col min="5" max="5" width="9.140625" style="6" customWidth="1"/>
    <col min="6" max="6" width="8.42578125" style="6" customWidth="1"/>
    <col min="7" max="7" width="8.5703125" style="6" customWidth="1"/>
    <col min="8" max="8" width="8.140625" style="6" customWidth="1"/>
    <col min="9" max="9" width="8.7109375" style="6" customWidth="1"/>
    <col min="10" max="10" width="8.5703125" style="6" customWidth="1"/>
    <col min="11" max="11" width="12.85546875" style="6" customWidth="1"/>
    <col min="12" max="12" width="20.5703125" style="6" customWidth="1"/>
    <col min="13" max="13" width="10.5703125" style="6" bestFit="1" customWidth="1"/>
    <col min="14" max="16384" width="9.140625" style="6"/>
  </cols>
  <sheetData>
    <row r="1" spans="1:13" ht="15.75">
      <c r="F1" s="233"/>
      <c r="G1" s="233"/>
      <c r="H1" s="233"/>
      <c r="I1" s="233"/>
      <c r="J1" s="233"/>
      <c r="K1" s="233"/>
      <c r="L1" s="233"/>
    </row>
    <row r="2" spans="1:13" ht="15.75">
      <c r="F2" s="233"/>
      <c r="G2" s="233"/>
      <c r="H2" s="233"/>
      <c r="I2" s="233"/>
      <c r="J2" s="233"/>
      <c r="K2" s="233"/>
      <c r="L2" s="233"/>
    </row>
    <row r="3" spans="1:13" ht="15.75">
      <c r="F3" s="233"/>
      <c r="G3" s="233"/>
      <c r="H3" s="233"/>
      <c r="I3" s="233"/>
      <c r="J3" s="233"/>
      <c r="K3" s="233"/>
      <c r="L3" s="233"/>
    </row>
    <row r="4" spans="1:13" ht="15.75">
      <c r="F4" s="233"/>
      <c r="G4" s="233"/>
      <c r="H4" s="233"/>
      <c r="I4" s="233"/>
      <c r="J4" s="233"/>
      <c r="K4" s="233"/>
      <c r="L4" s="233"/>
    </row>
    <row r="5" spans="1:13" s="8" customFormat="1" ht="32.25" customHeight="1">
      <c r="F5" s="184" t="s">
        <v>334</v>
      </c>
      <c r="G5" s="184"/>
      <c r="H5" s="184"/>
      <c r="I5" s="184"/>
      <c r="J5" s="184"/>
      <c r="K5" s="184"/>
      <c r="L5" s="184"/>
    </row>
    <row r="6" spans="1:13" s="8" customFormat="1" ht="16.5" customHeight="1">
      <c r="F6" s="339" t="s">
        <v>239</v>
      </c>
      <c r="G6" s="339"/>
      <c r="H6" s="339"/>
      <c r="I6" s="339"/>
      <c r="J6" s="339"/>
      <c r="K6" s="339"/>
      <c r="L6" s="339"/>
    </row>
    <row r="7" spans="1:13" s="8" customFormat="1" ht="18" customHeight="1">
      <c r="F7" s="77"/>
      <c r="G7" s="77"/>
      <c r="H7" s="77"/>
      <c r="I7" s="119"/>
      <c r="J7" s="119"/>
      <c r="K7" s="77"/>
      <c r="L7" s="77"/>
    </row>
    <row r="8" spans="1:13" ht="20.25" customHeight="1">
      <c r="A8" s="185" t="s">
        <v>240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13" ht="18" customHeight="1">
      <c r="A9" s="185" t="s">
        <v>163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3" ht="9.75" customHeight="1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3" ht="24.75" customHeight="1">
      <c r="A11" s="187" t="s">
        <v>4</v>
      </c>
      <c r="B11" s="189" t="s">
        <v>36</v>
      </c>
      <c r="C11" s="189" t="s">
        <v>52</v>
      </c>
      <c r="D11" s="189" t="s">
        <v>37</v>
      </c>
      <c r="E11" s="189" t="s">
        <v>53</v>
      </c>
      <c r="F11" s="340" t="s">
        <v>20</v>
      </c>
      <c r="G11" s="341"/>
      <c r="H11" s="342"/>
      <c r="I11" s="342"/>
      <c r="J11" s="343"/>
      <c r="K11" s="189" t="s">
        <v>115</v>
      </c>
      <c r="L11" s="189" t="s">
        <v>38</v>
      </c>
    </row>
    <row r="12" spans="1:13" ht="93.75" customHeight="1">
      <c r="A12" s="188"/>
      <c r="B12" s="190"/>
      <c r="C12" s="190"/>
      <c r="D12" s="190"/>
      <c r="E12" s="190"/>
      <c r="F12" s="15" t="s">
        <v>142</v>
      </c>
      <c r="G12" s="15" t="s">
        <v>143</v>
      </c>
      <c r="H12" s="15" t="s">
        <v>144</v>
      </c>
      <c r="I12" s="15" t="s">
        <v>145</v>
      </c>
      <c r="J12" s="15" t="s">
        <v>146</v>
      </c>
      <c r="K12" s="190"/>
      <c r="L12" s="190"/>
      <c r="M12" s="7"/>
    </row>
    <row r="13" spans="1:13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8</v>
      </c>
      <c r="G13" s="15">
        <v>9</v>
      </c>
      <c r="H13" s="15">
        <v>10</v>
      </c>
      <c r="I13" s="15">
        <v>11</v>
      </c>
      <c r="J13" s="15">
        <v>12</v>
      </c>
      <c r="K13" s="15">
        <v>13</v>
      </c>
      <c r="L13" s="15">
        <v>14</v>
      </c>
    </row>
    <row r="14" spans="1:13" ht="21.75" customHeight="1">
      <c r="A14" s="181" t="s">
        <v>8</v>
      </c>
      <c r="B14" s="240" t="s">
        <v>424</v>
      </c>
      <c r="C14" s="322"/>
      <c r="D14" s="78" t="s">
        <v>2</v>
      </c>
      <c r="E14" s="23">
        <f>F14+G14+H14+I14+J14</f>
        <v>76474</v>
      </c>
      <c r="F14" s="23">
        <f t="shared" ref="F14:J14" si="0">F16+F17</f>
        <v>75662</v>
      </c>
      <c r="G14" s="23">
        <f t="shared" si="0"/>
        <v>662</v>
      </c>
      <c r="H14" s="23">
        <f t="shared" si="0"/>
        <v>50</v>
      </c>
      <c r="I14" s="23">
        <f t="shared" si="0"/>
        <v>50</v>
      </c>
      <c r="J14" s="23">
        <f t="shared" si="0"/>
        <v>50</v>
      </c>
      <c r="K14" s="242"/>
      <c r="L14" s="244"/>
    </row>
    <row r="15" spans="1:13" ht="57.75" hidden="1" customHeight="1">
      <c r="A15" s="321"/>
      <c r="B15" s="287"/>
      <c r="C15" s="243"/>
      <c r="D15" s="22" t="s">
        <v>0</v>
      </c>
      <c r="E15" s="83" t="e">
        <f>#REF!+#REF!+F15+G15+H15</f>
        <v>#REF!</v>
      </c>
      <c r="F15" s="56"/>
      <c r="G15" s="56"/>
      <c r="H15" s="56"/>
      <c r="I15" s="54"/>
      <c r="J15" s="54"/>
      <c r="K15" s="344"/>
      <c r="L15" s="243"/>
    </row>
    <row r="16" spans="1:13" ht="48" customHeight="1">
      <c r="A16" s="321"/>
      <c r="B16" s="287"/>
      <c r="C16" s="243"/>
      <c r="D16" s="22" t="s">
        <v>0</v>
      </c>
      <c r="E16" s="23">
        <f t="shared" ref="E16:E20" si="1">F16+G16+H16+I16+J16</f>
        <v>1224</v>
      </c>
      <c r="F16" s="56">
        <f t="shared" ref="F16:J16" si="2">F20</f>
        <v>612</v>
      </c>
      <c r="G16" s="56">
        <f t="shared" si="2"/>
        <v>612</v>
      </c>
      <c r="H16" s="56">
        <f t="shared" si="2"/>
        <v>0</v>
      </c>
      <c r="I16" s="56">
        <f t="shared" si="2"/>
        <v>0</v>
      </c>
      <c r="J16" s="56">
        <f t="shared" si="2"/>
        <v>0</v>
      </c>
      <c r="K16" s="344"/>
      <c r="L16" s="243"/>
    </row>
    <row r="17" spans="1:12" ht="50.25" customHeight="1">
      <c r="A17" s="321"/>
      <c r="B17" s="287"/>
      <c r="C17" s="243"/>
      <c r="D17" s="18" t="s">
        <v>27</v>
      </c>
      <c r="E17" s="23">
        <f t="shared" si="1"/>
        <v>75250</v>
      </c>
      <c r="F17" s="54">
        <f>F22+F24</f>
        <v>75050</v>
      </c>
      <c r="G17" s="54">
        <f t="shared" ref="G17:J17" si="3">G22+G24</f>
        <v>50</v>
      </c>
      <c r="H17" s="54">
        <f t="shared" si="3"/>
        <v>50</v>
      </c>
      <c r="I17" s="54">
        <f t="shared" si="3"/>
        <v>50</v>
      </c>
      <c r="J17" s="54">
        <f t="shared" si="3"/>
        <v>50</v>
      </c>
      <c r="K17" s="344"/>
      <c r="L17" s="243"/>
    </row>
    <row r="18" spans="1:12" s="3" customFormat="1" ht="24" customHeight="1">
      <c r="A18" s="248" t="s">
        <v>9</v>
      </c>
      <c r="B18" s="195" t="s">
        <v>241</v>
      </c>
      <c r="C18" s="177" t="s">
        <v>322</v>
      </c>
      <c r="D18" s="78" t="s">
        <v>2</v>
      </c>
      <c r="E18" s="23">
        <f t="shared" si="1"/>
        <v>1224</v>
      </c>
      <c r="F18" s="54">
        <f t="shared" ref="F18:J18" si="4">F20</f>
        <v>612</v>
      </c>
      <c r="G18" s="54">
        <f t="shared" si="4"/>
        <v>612</v>
      </c>
      <c r="H18" s="54">
        <f t="shared" si="4"/>
        <v>0</v>
      </c>
      <c r="I18" s="54">
        <f t="shared" si="4"/>
        <v>0</v>
      </c>
      <c r="J18" s="54">
        <f t="shared" si="4"/>
        <v>0</v>
      </c>
      <c r="K18" s="177" t="s">
        <v>28</v>
      </c>
      <c r="L18" s="251" t="s">
        <v>242</v>
      </c>
    </row>
    <row r="19" spans="1:12" s="3" customFormat="1" ht="45.75" hidden="1" customHeight="1">
      <c r="A19" s="329"/>
      <c r="B19" s="330"/>
      <c r="C19" s="274"/>
      <c r="D19" s="18" t="s">
        <v>0</v>
      </c>
      <c r="E19" s="23">
        <f t="shared" si="1"/>
        <v>0</v>
      </c>
      <c r="F19" s="54"/>
      <c r="G19" s="54"/>
      <c r="H19" s="54"/>
      <c r="I19" s="54"/>
      <c r="J19" s="54"/>
      <c r="K19" s="348"/>
      <c r="L19" s="261"/>
    </row>
    <row r="20" spans="1:12" s="3" customFormat="1" ht="71.25" customHeight="1">
      <c r="A20" s="329"/>
      <c r="B20" s="330"/>
      <c r="C20" s="180"/>
      <c r="D20" s="18" t="s">
        <v>0</v>
      </c>
      <c r="E20" s="23">
        <f t="shared" si="1"/>
        <v>1224</v>
      </c>
      <c r="F20" s="148">
        <v>612</v>
      </c>
      <c r="G20" s="148">
        <v>612</v>
      </c>
      <c r="H20" s="148">
        <v>0</v>
      </c>
      <c r="I20" s="148">
        <v>0</v>
      </c>
      <c r="J20" s="148">
        <v>0</v>
      </c>
      <c r="K20" s="348"/>
      <c r="L20" s="261"/>
    </row>
    <row r="21" spans="1:12" s="3" customFormat="1" ht="35.25" customHeight="1">
      <c r="A21" s="181" t="s">
        <v>10</v>
      </c>
      <c r="B21" s="240" t="s">
        <v>243</v>
      </c>
      <c r="C21" s="251" t="s">
        <v>336</v>
      </c>
      <c r="D21" s="19" t="s">
        <v>2</v>
      </c>
      <c r="E21" s="23">
        <f t="shared" ref="E21:E27" si="5">F21+G21+H21+I21+J21</f>
        <v>75000</v>
      </c>
      <c r="F21" s="91">
        <f t="shared" ref="F21:J21" si="6">F22</f>
        <v>75000</v>
      </c>
      <c r="G21" s="91">
        <f t="shared" si="6"/>
        <v>0</v>
      </c>
      <c r="H21" s="91">
        <f t="shared" si="6"/>
        <v>0</v>
      </c>
      <c r="I21" s="91">
        <f t="shared" si="6"/>
        <v>0</v>
      </c>
      <c r="J21" s="91">
        <f t="shared" si="6"/>
        <v>0</v>
      </c>
      <c r="K21" s="347" t="s">
        <v>324</v>
      </c>
      <c r="L21" s="177" t="s">
        <v>323</v>
      </c>
    </row>
    <row r="22" spans="1:12" s="3" customFormat="1" ht="57" customHeight="1">
      <c r="A22" s="345"/>
      <c r="B22" s="213"/>
      <c r="C22" s="261"/>
      <c r="D22" s="18" t="s">
        <v>27</v>
      </c>
      <c r="E22" s="23">
        <f t="shared" si="5"/>
        <v>75000</v>
      </c>
      <c r="F22" s="91">
        <v>75000</v>
      </c>
      <c r="G22" s="91">
        <v>0</v>
      </c>
      <c r="H22" s="91">
        <v>0</v>
      </c>
      <c r="I22" s="91">
        <v>0</v>
      </c>
      <c r="J22" s="91">
        <v>0</v>
      </c>
      <c r="K22" s="347"/>
      <c r="L22" s="346"/>
    </row>
    <row r="23" spans="1:12" s="3" customFormat="1" ht="18" customHeight="1">
      <c r="A23" s="181" t="s">
        <v>11</v>
      </c>
      <c r="B23" s="240" t="s">
        <v>421</v>
      </c>
      <c r="C23" s="251" t="s">
        <v>423</v>
      </c>
      <c r="D23" s="19" t="s">
        <v>2</v>
      </c>
      <c r="E23" s="23">
        <f>F23+G23+H23+I23+J23</f>
        <v>250</v>
      </c>
      <c r="F23" s="91">
        <f>F24</f>
        <v>50</v>
      </c>
      <c r="G23" s="91">
        <f t="shared" ref="G23:J23" si="7">G24</f>
        <v>50</v>
      </c>
      <c r="H23" s="91">
        <f t="shared" si="7"/>
        <v>50</v>
      </c>
      <c r="I23" s="91">
        <f t="shared" si="7"/>
        <v>50</v>
      </c>
      <c r="J23" s="91">
        <f t="shared" si="7"/>
        <v>50</v>
      </c>
      <c r="K23" s="347" t="s">
        <v>28</v>
      </c>
      <c r="L23" s="177" t="s">
        <v>422</v>
      </c>
    </row>
    <row r="24" spans="1:12" s="3" customFormat="1" ht="45" customHeight="1">
      <c r="A24" s="345"/>
      <c r="B24" s="213"/>
      <c r="C24" s="261"/>
      <c r="D24" s="18" t="s">
        <v>27</v>
      </c>
      <c r="E24" s="23">
        <f t="shared" ref="E24" si="8">F24+G24+H24+I24+J24+K24+L24</f>
        <v>250</v>
      </c>
      <c r="F24" s="91">
        <v>50</v>
      </c>
      <c r="G24" s="91">
        <v>50</v>
      </c>
      <c r="H24" s="91">
        <v>50</v>
      </c>
      <c r="I24" s="91">
        <v>50</v>
      </c>
      <c r="J24" s="91">
        <v>50</v>
      </c>
      <c r="K24" s="347"/>
      <c r="L24" s="346"/>
    </row>
    <row r="25" spans="1:12" ht="23.25" customHeight="1">
      <c r="A25" s="283" t="s">
        <v>286</v>
      </c>
      <c r="B25" s="199"/>
      <c r="C25" s="199"/>
      <c r="D25" s="199"/>
      <c r="E25" s="153">
        <f t="shared" si="5"/>
        <v>76474</v>
      </c>
      <c r="F25" s="27">
        <f t="shared" ref="F25:J25" si="9">F26+F27</f>
        <v>75662</v>
      </c>
      <c r="G25" s="27">
        <f t="shared" si="9"/>
        <v>662</v>
      </c>
      <c r="H25" s="27">
        <f t="shared" si="9"/>
        <v>50</v>
      </c>
      <c r="I25" s="27">
        <f t="shared" si="9"/>
        <v>50</v>
      </c>
      <c r="J25" s="27">
        <f t="shared" si="9"/>
        <v>50</v>
      </c>
      <c r="K25" s="282"/>
      <c r="L25" s="282"/>
    </row>
    <row r="26" spans="1:12" ht="23.25" customHeight="1">
      <c r="A26" s="238" t="s">
        <v>244</v>
      </c>
      <c r="B26" s="204"/>
      <c r="C26" s="204"/>
      <c r="D26" s="204"/>
      <c r="E26" s="23">
        <f t="shared" si="5"/>
        <v>1224</v>
      </c>
      <c r="F26" s="17">
        <f t="shared" ref="F26:J26" si="10">F16</f>
        <v>612</v>
      </c>
      <c r="G26" s="17">
        <f t="shared" si="10"/>
        <v>612</v>
      </c>
      <c r="H26" s="17">
        <f t="shared" si="10"/>
        <v>0</v>
      </c>
      <c r="I26" s="17">
        <f t="shared" si="10"/>
        <v>0</v>
      </c>
      <c r="J26" s="17">
        <f t="shared" si="10"/>
        <v>0</v>
      </c>
      <c r="K26" s="282"/>
      <c r="L26" s="282"/>
    </row>
    <row r="27" spans="1:12" ht="22.5" customHeight="1">
      <c r="A27" s="238" t="s">
        <v>27</v>
      </c>
      <c r="B27" s="204"/>
      <c r="C27" s="204"/>
      <c r="D27" s="204"/>
      <c r="E27" s="23">
        <f t="shared" si="5"/>
        <v>75250</v>
      </c>
      <c r="F27" s="17">
        <f>F17</f>
        <v>75050</v>
      </c>
      <c r="G27" s="17">
        <f t="shared" ref="G27:J27" si="11">G17</f>
        <v>50</v>
      </c>
      <c r="H27" s="17">
        <f t="shared" si="11"/>
        <v>50</v>
      </c>
      <c r="I27" s="17">
        <f t="shared" si="11"/>
        <v>50</v>
      </c>
      <c r="J27" s="17">
        <f t="shared" si="11"/>
        <v>50</v>
      </c>
      <c r="K27" s="282"/>
      <c r="L27" s="282"/>
    </row>
    <row r="28" spans="1:12">
      <c r="A28" s="3"/>
      <c r="L28" s="111"/>
    </row>
    <row r="29" spans="1:12">
      <c r="A29" s="3"/>
    </row>
  </sheetData>
  <mergeCells count="42">
    <mergeCell ref="A23:A24"/>
    <mergeCell ref="K23:K24"/>
    <mergeCell ref="L23:L24"/>
    <mergeCell ref="K18:K20"/>
    <mergeCell ref="A25:D25"/>
    <mergeCell ref="K25:K27"/>
    <mergeCell ref="L25:L27"/>
    <mergeCell ref="A27:D27"/>
    <mergeCell ref="C18:C20"/>
    <mergeCell ref="A18:A20"/>
    <mergeCell ref="B18:B20"/>
    <mergeCell ref="L18:L20"/>
    <mergeCell ref="A26:D26"/>
    <mergeCell ref="A21:A22"/>
    <mergeCell ref="B21:B22"/>
    <mergeCell ref="C21:C22"/>
    <mergeCell ref="L21:L22"/>
    <mergeCell ref="K21:K22"/>
    <mergeCell ref="B23:B24"/>
    <mergeCell ref="C23:C24"/>
    <mergeCell ref="A14:A17"/>
    <mergeCell ref="B14:B17"/>
    <mergeCell ref="C14:C17"/>
    <mergeCell ref="K14:K17"/>
    <mergeCell ref="L14:L17"/>
    <mergeCell ref="F1:L1"/>
    <mergeCell ref="F2:L2"/>
    <mergeCell ref="F3:L3"/>
    <mergeCell ref="F4:L4"/>
    <mergeCell ref="F5:L5"/>
    <mergeCell ref="F6:L6"/>
    <mergeCell ref="A8:L8"/>
    <mergeCell ref="A9:L9"/>
    <mergeCell ref="A10:L10"/>
    <mergeCell ref="A11:A12"/>
    <mergeCell ref="B11:B12"/>
    <mergeCell ref="C11:C12"/>
    <mergeCell ref="D11:D12"/>
    <mergeCell ref="E11:E12"/>
    <mergeCell ref="K11:K12"/>
    <mergeCell ref="L11:L12"/>
    <mergeCell ref="F11:J11"/>
  </mergeCells>
  <pageMargins left="0.39370078740157483" right="0" top="0.19685039370078741" bottom="0.19685039370078741" header="0" footer="0"/>
  <pageSetup paperSize="9" scale="95" fitToHeight="2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13"/>
  </sheetPr>
  <dimension ref="A1:M23"/>
  <sheetViews>
    <sheetView tabSelected="1" zoomScale="130" zoomScaleNormal="130" workbookViewId="0">
      <selection activeCell="M9" sqref="M9"/>
    </sheetView>
  </sheetViews>
  <sheetFormatPr defaultRowHeight="15"/>
  <cols>
    <col min="1" max="1" width="5" customWidth="1"/>
    <col min="2" max="2" width="22.85546875" customWidth="1"/>
    <col min="3" max="3" width="13.42578125" customWidth="1"/>
    <col min="4" max="4" width="9.7109375" customWidth="1"/>
    <col min="5" max="5" width="21.5703125" customWidth="1"/>
    <col min="6" max="6" width="7.42578125" customWidth="1"/>
    <col min="7" max="7" width="9" customWidth="1"/>
    <col min="8" max="8" width="9.5703125" customWidth="1"/>
    <col min="9" max="11" width="7" customWidth="1"/>
    <col min="12" max="12" width="7.140625" customWidth="1"/>
    <col min="13" max="13" width="8.140625" customWidth="1"/>
    <col min="15" max="15" width="9.28515625" bestFit="1" customWidth="1"/>
  </cols>
  <sheetData>
    <row r="1" spans="1:13" s="1" customFormat="1" ht="14.25" customHeight="1">
      <c r="G1" s="349" t="s">
        <v>156</v>
      </c>
      <c r="H1" s="218"/>
      <c r="I1" s="218"/>
      <c r="J1" s="218"/>
      <c r="K1" s="218"/>
      <c r="L1" s="218"/>
      <c r="M1" s="218"/>
    </row>
    <row r="2" spans="1:13" s="8" customFormat="1" ht="15" customHeight="1">
      <c r="G2" s="350" t="s">
        <v>239</v>
      </c>
      <c r="H2" s="351"/>
      <c r="I2" s="351"/>
      <c r="J2" s="351"/>
      <c r="K2" s="351"/>
      <c r="L2" s="209"/>
      <c r="M2" s="209"/>
    </row>
    <row r="3" spans="1:13" s="8" customFormat="1" ht="30.75" customHeight="1">
      <c r="H3" s="84"/>
      <c r="I3" s="89"/>
      <c r="J3" s="89"/>
      <c r="K3" s="89"/>
    </row>
    <row r="4" spans="1:13" s="1" customFormat="1" ht="15.75" customHeight="1">
      <c r="A4" s="352" t="s">
        <v>288</v>
      </c>
      <c r="B4" s="352"/>
      <c r="C4" s="352"/>
      <c r="D4" s="352"/>
      <c r="E4" s="352"/>
      <c r="F4" s="352"/>
      <c r="G4" s="352"/>
      <c r="H4" s="352"/>
      <c r="I4" s="352"/>
      <c r="J4" s="352"/>
      <c r="K4" s="218"/>
      <c r="L4" s="218"/>
      <c r="M4" s="218"/>
    </row>
    <row r="5" spans="1:13" s="1" customFormat="1" ht="16.5" customHeight="1">
      <c r="A5" s="352" t="s">
        <v>163</v>
      </c>
      <c r="B5" s="352"/>
      <c r="C5" s="352"/>
      <c r="D5" s="352"/>
      <c r="E5" s="352"/>
      <c r="F5" s="352"/>
      <c r="G5" s="352"/>
      <c r="H5" s="352"/>
      <c r="I5" s="352"/>
      <c r="J5" s="352"/>
      <c r="K5" s="218"/>
      <c r="L5" s="218"/>
      <c r="M5" s="218"/>
    </row>
    <row r="6" spans="1:13" s="1" customFormat="1" ht="39" customHeight="1">
      <c r="A6" s="5"/>
      <c r="B6" s="5"/>
      <c r="C6" s="5"/>
      <c r="D6" s="5"/>
      <c r="E6" s="5"/>
      <c r="F6" s="5"/>
      <c r="G6" s="5"/>
      <c r="H6" s="5"/>
      <c r="I6" s="5"/>
      <c r="J6" s="5"/>
    </row>
    <row r="7" spans="1:13" s="2" customFormat="1" ht="66" customHeight="1">
      <c r="A7" s="221" t="s">
        <v>4</v>
      </c>
      <c r="B7" s="221" t="s">
        <v>46</v>
      </c>
      <c r="C7" s="220" t="s">
        <v>47</v>
      </c>
      <c r="D7" s="220"/>
      <c r="E7" s="220" t="s">
        <v>48</v>
      </c>
      <c r="F7" s="225" t="s">
        <v>5</v>
      </c>
      <c r="G7" s="223" t="s">
        <v>49</v>
      </c>
      <c r="H7" s="225" t="s">
        <v>148</v>
      </c>
      <c r="I7" s="226" t="s">
        <v>125</v>
      </c>
      <c r="J7" s="226"/>
      <c r="K7" s="227"/>
      <c r="L7" s="227"/>
      <c r="M7" s="228"/>
    </row>
    <row r="8" spans="1:13" s="2" customFormat="1" ht="53.25" customHeight="1">
      <c r="A8" s="222"/>
      <c r="B8" s="213"/>
      <c r="C8" s="11" t="s">
        <v>34</v>
      </c>
      <c r="D8" s="85" t="s">
        <v>1</v>
      </c>
      <c r="E8" s="220"/>
      <c r="F8" s="225"/>
      <c r="G8" s="224"/>
      <c r="H8" s="225"/>
      <c r="I8" s="92" t="s">
        <v>149</v>
      </c>
      <c r="J8" s="92" t="s">
        <v>150</v>
      </c>
      <c r="K8" s="92" t="s">
        <v>147</v>
      </c>
      <c r="L8" s="92" t="s">
        <v>151</v>
      </c>
      <c r="M8" s="92" t="s">
        <v>152</v>
      </c>
    </row>
    <row r="9" spans="1:13" s="2" customForma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92">
        <v>11</v>
      </c>
      <c r="L9" s="92">
        <v>12</v>
      </c>
      <c r="M9" s="92">
        <v>13</v>
      </c>
    </row>
    <row r="10" spans="1:13" s="4" customFormat="1" ht="44.25" hidden="1" customHeight="1">
      <c r="A10" s="219"/>
      <c r="B10" s="86"/>
      <c r="C10" s="38"/>
      <c r="D10" s="38"/>
      <c r="E10" s="86" t="s">
        <v>6</v>
      </c>
      <c r="F10" s="86"/>
      <c r="G10" s="86"/>
      <c r="H10" s="86"/>
      <c r="I10" s="86"/>
      <c r="J10" s="86"/>
      <c r="K10" s="40"/>
      <c r="L10" s="40"/>
      <c r="M10" s="40"/>
    </row>
    <row r="11" spans="1:13" s="4" customFormat="1" ht="3" hidden="1" customHeight="1">
      <c r="A11" s="219"/>
      <c r="B11" s="86"/>
      <c r="C11" s="38"/>
      <c r="D11" s="38"/>
      <c r="E11" s="13" t="s">
        <v>7</v>
      </c>
      <c r="F11" s="86"/>
      <c r="G11" s="86"/>
      <c r="H11" s="86"/>
      <c r="I11" s="86"/>
      <c r="J11" s="86"/>
      <c r="K11" s="40"/>
      <c r="L11" s="40"/>
      <c r="M11" s="40"/>
    </row>
    <row r="12" spans="1:13" s="4" customFormat="1" ht="15" hidden="1" customHeight="1">
      <c r="A12" s="219"/>
      <c r="B12" s="86"/>
      <c r="C12" s="38"/>
      <c r="D12" s="38"/>
      <c r="E12" s="13" t="s">
        <v>7</v>
      </c>
      <c r="F12" s="86"/>
      <c r="G12" s="86"/>
      <c r="H12" s="86"/>
      <c r="I12" s="86"/>
      <c r="J12" s="86"/>
      <c r="K12" s="40"/>
      <c r="L12" s="40"/>
      <c r="M12" s="40"/>
    </row>
    <row r="13" spans="1:13" s="4" customFormat="1" ht="3" hidden="1" customHeight="1">
      <c r="A13" s="219"/>
      <c r="B13" s="86"/>
      <c r="C13" s="38"/>
      <c r="D13" s="38"/>
      <c r="E13" s="86" t="s">
        <v>6</v>
      </c>
      <c r="F13" s="86"/>
      <c r="G13" s="86"/>
      <c r="H13" s="86"/>
      <c r="I13" s="86"/>
      <c r="J13" s="86"/>
      <c r="K13" s="40"/>
      <c r="L13" s="40"/>
      <c r="M13" s="40"/>
    </row>
    <row r="14" spans="1:13" s="4" customFormat="1" ht="15" hidden="1" customHeight="1">
      <c r="A14" s="219"/>
      <c r="B14" s="86"/>
      <c r="C14" s="38"/>
      <c r="D14" s="38"/>
      <c r="E14" s="13" t="s">
        <v>7</v>
      </c>
      <c r="F14" s="86"/>
      <c r="G14" s="86"/>
      <c r="H14" s="86"/>
      <c r="I14" s="86"/>
      <c r="J14" s="86"/>
      <c r="K14" s="40"/>
      <c r="L14" s="40"/>
      <c r="M14" s="40"/>
    </row>
    <row r="15" spans="1:13" s="4" customFormat="1" ht="63.75" hidden="1" customHeight="1">
      <c r="A15" s="219"/>
      <c r="B15" s="86"/>
      <c r="C15" s="38"/>
      <c r="D15" s="38"/>
      <c r="E15" s="13" t="s">
        <v>7</v>
      </c>
      <c r="F15" s="86"/>
      <c r="G15" s="86"/>
      <c r="H15" s="86"/>
      <c r="I15" s="86"/>
      <c r="J15" s="86"/>
      <c r="K15" s="40"/>
      <c r="L15" s="40"/>
      <c r="M15" s="40"/>
    </row>
    <row r="16" spans="1:13" s="4" customFormat="1" ht="0.75" hidden="1" customHeight="1">
      <c r="A16" s="219"/>
      <c r="B16" s="86"/>
      <c r="C16" s="38"/>
      <c r="D16" s="38"/>
      <c r="E16" s="86" t="s">
        <v>6</v>
      </c>
      <c r="F16" s="86"/>
      <c r="G16" s="86"/>
      <c r="H16" s="86"/>
      <c r="I16" s="86"/>
      <c r="J16" s="86"/>
      <c r="K16" s="40"/>
      <c r="L16" s="40"/>
      <c r="M16" s="40"/>
    </row>
    <row r="17" spans="1:13" s="4" customFormat="1" ht="15" hidden="1" customHeight="1">
      <c r="A17" s="219"/>
      <c r="B17" s="86"/>
      <c r="C17" s="38"/>
      <c r="D17" s="38"/>
      <c r="E17" s="13" t="s">
        <v>7</v>
      </c>
      <c r="F17" s="86"/>
      <c r="G17" s="86"/>
      <c r="H17" s="86"/>
      <c r="I17" s="86"/>
      <c r="J17" s="86"/>
      <c r="K17" s="40"/>
      <c r="L17" s="40"/>
      <c r="M17" s="40"/>
    </row>
    <row r="18" spans="1:13" s="4" customFormat="1" ht="35.25" hidden="1" customHeight="1">
      <c r="A18" s="219"/>
      <c r="B18" s="86"/>
      <c r="C18" s="38"/>
      <c r="D18" s="38"/>
      <c r="E18" s="13" t="s">
        <v>7</v>
      </c>
      <c r="F18" s="86"/>
      <c r="G18" s="86"/>
      <c r="H18" s="86"/>
      <c r="I18" s="86"/>
      <c r="J18" s="86"/>
      <c r="K18" s="40"/>
      <c r="L18" s="40"/>
      <c r="M18" s="40"/>
    </row>
    <row r="19" spans="1:13" s="4" customFormat="1" ht="13.5" hidden="1" customHeight="1">
      <c r="A19" s="219"/>
      <c r="B19" s="86"/>
      <c r="C19" s="38"/>
      <c r="D19" s="38"/>
      <c r="E19" s="86" t="s">
        <v>6</v>
      </c>
      <c r="F19" s="86" t="s">
        <v>16</v>
      </c>
      <c r="G19" s="86"/>
      <c r="H19" s="86"/>
      <c r="I19" s="86"/>
      <c r="J19" s="86"/>
      <c r="K19" s="40"/>
      <c r="L19" s="40"/>
      <c r="M19" s="40"/>
    </row>
    <row r="20" spans="1:13" s="4" customFormat="1" ht="15" hidden="1" customHeight="1">
      <c r="A20" s="219"/>
      <c r="B20" s="86"/>
      <c r="C20" s="38"/>
      <c r="D20" s="38"/>
      <c r="E20" s="13" t="s">
        <v>7</v>
      </c>
      <c r="F20" s="86" t="s">
        <v>16</v>
      </c>
      <c r="G20" s="86"/>
      <c r="H20" s="86"/>
      <c r="I20" s="86"/>
      <c r="J20" s="86"/>
      <c r="K20" s="40"/>
      <c r="L20" s="40"/>
      <c r="M20" s="40"/>
    </row>
    <row r="21" spans="1:13" s="4" customFormat="1" ht="1.5" hidden="1" customHeight="1">
      <c r="A21" s="219"/>
      <c r="B21" s="86"/>
      <c r="C21" s="38"/>
      <c r="D21" s="38"/>
      <c r="E21" s="13" t="s">
        <v>7</v>
      </c>
      <c r="F21" s="86" t="s">
        <v>16</v>
      </c>
      <c r="G21" s="86"/>
      <c r="H21" s="88"/>
      <c r="I21" s="88"/>
      <c r="J21" s="88"/>
      <c r="K21" s="40"/>
      <c r="L21" s="40"/>
      <c r="M21" s="40"/>
    </row>
    <row r="22" spans="1:13" s="4" customFormat="1" ht="65.25" customHeight="1">
      <c r="A22" s="87">
        <v>1</v>
      </c>
      <c r="B22" s="156" t="s">
        <v>335</v>
      </c>
      <c r="C22" s="46">
        <v>75000</v>
      </c>
      <c r="D22" s="46">
        <v>1224</v>
      </c>
      <c r="E22" s="150" t="s">
        <v>287</v>
      </c>
      <c r="F22" s="120" t="s">
        <v>15</v>
      </c>
      <c r="G22" s="90" t="s">
        <v>73</v>
      </c>
      <c r="H22" s="63" t="s">
        <v>85</v>
      </c>
      <c r="I22" s="94">
        <v>150</v>
      </c>
      <c r="J22" s="63">
        <v>155</v>
      </c>
      <c r="K22" s="64">
        <v>160</v>
      </c>
      <c r="L22" s="120">
        <v>165</v>
      </c>
      <c r="M22" s="120">
        <v>170</v>
      </c>
    </row>
    <row r="23" spans="1:13">
      <c r="M23" s="125"/>
    </row>
  </sheetData>
  <mergeCells count="16">
    <mergeCell ref="G1:M1"/>
    <mergeCell ref="A16:A18"/>
    <mergeCell ref="A19:A21"/>
    <mergeCell ref="A7:A8"/>
    <mergeCell ref="A13:A15"/>
    <mergeCell ref="G2:M2"/>
    <mergeCell ref="A4:M4"/>
    <mergeCell ref="A5:M5"/>
    <mergeCell ref="A10:A12"/>
    <mergeCell ref="H7:H8"/>
    <mergeCell ref="I7:M7"/>
    <mergeCell ref="B7:B8"/>
    <mergeCell ref="C7:D7"/>
    <mergeCell ref="E7:E8"/>
    <mergeCell ref="F7:F8"/>
    <mergeCell ref="G7:G8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3"/>
  </sheetPr>
  <dimension ref="A1:M16"/>
  <sheetViews>
    <sheetView zoomScale="130" zoomScaleNormal="130" workbookViewId="0">
      <selection activeCell="M9" sqref="M9"/>
    </sheetView>
  </sheetViews>
  <sheetFormatPr defaultRowHeight="15"/>
  <cols>
    <col min="1" max="1" width="4.28515625" customWidth="1"/>
    <col min="2" max="2" width="18.85546875" customWidth="1"/>
    <col min="3" max="3" width="10.42578125" customWidth="1"/>
    <col min="4" max="4" width="9.42578125" customWidth="1"/>
    <col min="5" max="5" width="27.140625" customWidth="1"/>
    <col min="6" max="6" width="7.28515625" customWidth="1"/>
    <col min="7" max="7" width="13.140625" customWidth="1"/>
    <col min="8" max="8" width="9.140625" customWidth="1"/>
    <col min="9" max="11" width="7.85546875" customWidth="1"/>
    <col min="12" max="12" width="7.28515625" customWidth="1"/>
    <col min="13" max="13" width="7.7109375" customWidth="1"/>
    <col min="15" max="15" width="9.28515625" bestFit="1" customWidth="1"/>
  </cols>
  <sheetData>
    <row r="1" spans="1:13" ht="15.75">
      <c r="A1" s="109"/>
      <c r="B1" s="109"/>
      <c r="C1" s="109"/>
      <c r="D1" s="109"/>
      <c r="E1" s="109"/>
      <c r="F1" s="109"/>
      <c r="G1" s="214"/>
      <c r="H1" s="214"/>
      <c r="I1" s="214"/>
      <c r="J1" s="214"/>
      <c r="K1" s="215"/>
      <c r="L1" s="215"/>
      <c r="M1" s="215"/>
    </row>
    <row r="2" spans="1:13" s="1" customFormat="1" ht="25.5" customHeight="1">
      <c r="A2" s="110"/>
      <c r="B2" s="110"/>
      <c r="C2" s="110"/>
      <c r="D2" s="110"/>
      <c r="E2" s="110"/>
      <c r="F2" s="110"/>
      <c r="G2" s="110"/>
      <c r="H2" s="210" t="s">
        <v>156</v>
      </c>
      <c r="I2" s="184"/>
      <c r="J2" s="184"/>
      <c r="K2" s="184"/>
      <c r="L2" s="209"/>
      <c r="M2" s="209"/>
    </row>
    <row r="3" spans="1:13" s="8" customFormat="1" ht="18" customHeight="1">
      <c r="A3" s="106"/>
      <c r="B3" s="106"/>
      <c r="C3" s="106"/>
      <c r="D3" s="106"/>
      <c r="E3" s="106"/>
      <c r="F3" s="106"/>
      <c r="G3" s="106"/>
      <c r="H3" s="208" t="s">
        <v>154</v>
      </c>
      <c r="I3" s="184"/>
      <c r="J3" s="184"/>
      <c r="K3" s="184"/>
      <c r="L3" s="209"/>
      <c r="M3" s="209"/>
    </row>
    <row r="4" spans="1:13" s="1" customFormat="1" ht="25.5" customHeight="1">
      <c r="A4" s="216" t="s">
        <v>50</v>
      </c>
      <c r="B4" s="216"/>
      <c r="C4" s="216"/>
      <c r="D4" s="216"/>
      <c r="E4" s="216"/>
      <c r="F4" s="216"/>
      <c r="G4" s="216"/>
      <c r="H4" s="216"/>
      <c r="I4" s="216"/>
      <c r="J4" s="216"/>
      <c r="K4" s="217"/>
      <c r="L4" s="218"/>
      <c r="M4" s="218"/>
    </row>
    <row r="5" spans="1:13" s="1" customFormat="1" ht="15.75" customHeight="1">
      <c r="A5" s="216" t="s">
        <v>157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8"/>
      <c r="M5" s="218"/>
    </row>
    <row r="6" spans="1:13" s="1" customFormat="1" ht="45" customHeight="1">
      <c r="A6" s="5"/>
      <c r="B6" s="5"/>
      <c r="C6" s="5"/>
      <c r="D6" s="5"/>
      <c r="E6" s="5"/>
      <c r="F6" s="5"/>
      <c r="G6" s="5"/>
      <c r="H6" s="5"/>
      <c r="I6" s="5"/>
      <c r="J6" s="5"/>
    </row>
    <row r="7" spans="1:13" s="2" customFormat="1" ht="66" customHeight="1">
      <c r="A7" s="221" t="s">
        <v>4</v>
      </c>
      <c r="B7" s="221" t="s">
        <v>46</v>
      </c>
      <c r="C7" s="220" t="s">
        <v>47</v>
      </c>
      <c r="D7" s="220"/>
      <c r="E7" s="220" t="s">
        <v>48</v>
      </c>
      <c r="F7" s="225" t="s">
        <v>5</v>
      </c>
      <c r="G7" s="223" t="s">
        <v>49</v>
      </c>
      <c r="H7" s="219" t="s">
        <v>148</v>
      </c>
      <c r="I7" s="226" t="s">
        <v>114</v>
      </c>
      <c r="J7" s="226"/>
      <c r="K7" s="227"/>
      <c r="L7" s="227"/>
      <c r="M7" s="228"/>
    </row>
    <row r="8" spans="1:13" s="2" customFormat="1" ht="63" customHeight="1">
      <c r="A8" s="222"/>
      <c r="B8" s="222"/>
      <c r="C8" s="11" t="s">
        <v>34</v>
      </c>
      <c r="D8" s="30" t="s">
        <v>1</v>
      </c>
      <c r="E8" s="220"/>
      <c r="F8" s="225"/>
      <c r="G8" s="224"/>
      <c r="H8" s="219"/>
      <c r="I8" s="92" t="s">
        <v>142</v>
      </c>
      <c r="J8" s="92" t="s">
        <v>143</v>
      </c>
      <c r="K8" s="92" t="s">
        <v>144</v>
      </c>
      <c r="L8" s="120" t="s">
        <v>145</v>
      </c>
      <c r="M8" s="120" t="s">
        <v>146</v>
      </c>
    </row>
    <row r="9" spans="1:13" s="2" customFormat="1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23">
        <v>12</v>
      </c>
      <c r="M9" s="123">
        <v>13</v>
      </c>
    </row>
    <row r="10" spans="1:13" s="4" customFormat="1" ht="44.25" hidden="1" customHeight="1">
      <c r="A10" s="219"/>
      <c r="B10" s="211" t="s">
        <v>341</v>
      </c>
      <c r="C10" s="205">
        <v>0</v>
      </c>
      <c r="D10" s="205">
        <v>29700</v>
      </c>
      <c r="E10" s="31" t="s">
        <v>6</v>
      </c>
      <c r="F10" s="31"/>
      <c r="G10" s="31"/>
      <c r="H10" s="31"/>
      <c r="I10" s="31"/>
      <c r="J10" s="31"/>
      <c r="K10" s="40"/>
      <c r="L10" s="40"/>
      <c r="M10" s="40"/>
    </row>
    <row r="11" spans="1:13" s="4" customFormat="1" ht="3" hidden="1" customHeight="1">
      <c r="A11" s="219"/>
      <c r="B11" s="212"/>
      <c r="C11" s="206"/>
      <c r="D11" s="206"/>
      <c r="E11" s="13" t="s">
        <v>7</v>
      </c>
      <c r="F11" s="31"/>
      <c r="G11" s="31"/>
      <c r="H11" s="31"/>
      <c r="I11" s="31"/>
      <c r="J11" s="31"/>
      <c r="K11" s="40"/>
      <c r="L11" s="40"/>
      <c r="M11" s="40"/>
    </row>
    <row r="12" spans="1:13" s="4" customFormat="1" ht="15" hidden="1" customHeight="1">
      <c r="A12" s="219"/>
      <c r="B12" s="213"/>
      <c r="C12" s="206"/>
      <c r="D12" s="206"/>
      <c r="E12" s="13" t="s">
        <v>7</v>
      </c>
      <c r="F12" s="31"/>
      <c r="G12" s="31"/>
      <c r="H12" s="31"/>
      <c r="I12" s="31"/>
      <c r="J12" s="31"/>
      <c r="K12" s="40"/>
      <c r="L12" s="40"/>
      <c r="M12" s="40"/>
    </row>
    <row r="13" spans="1:13" s="4" customFormat="1" ht="81" customHeight="1">
      <c r="A13" s="167" t="s">
        <v>9</v>
      </c>
      <c r="B13" s="211" t="s">
        <v>341</v>
      </c>
      <c r="C13" s="206"/>
      <c r="D13" s="206"/>
      <c r="E13" s="124" t="s">
        <v>105</v>
      </c>
      <c r="F13" s="31" t="s">
        <v>16</v>
      </c>
      <c r="G13" s="124" t="s">
        <v>339</v>
      </c>
      <c r="H13" s="167">
        <v>97</v>
      </c>
      <c r="I13" s="167">
        <v>98</v>
      </c>
      <c r="J13" s="167">
        <v>99</v>
      </c>
      <c r="K13" s="167">
        <v>100</v>
      </c>
      <c r="L13" s="167">
        <v>100</v>
      </c>
      <c r="M13" s="167">
        <v>100</v>
      </c>
    </row>
    <row r="14" spans="1:13" s="4" customFormat="1" ht="52.5" customHeight="1">
      <c r="A14" s="170" t="s">
        <v>10</v>
      </c>
      <c r="B14" s="212"/>
      <c r="C14" s="206"/>
      <c r="D14" s="206"/>
      <c r="E14" s="124" t="s">
        <v>106</v>
      </c>
      <c r="F14" s="31" t="s">
        <v>15</v>
      </c>
      <c r="G14" s="124" t="s">
        <v>340</v>
      </c>
      <c r="H14" s="167">
        <v>3</v>
      </c>
      <c r="I14" s="167">
        <v>1</v>
      </c>
      <c r="J14" s="167">
        <v>0</v>
      </c>
      <c r="K14" s="167">
        <v>0</v>
      </c>
      <c r="L14" s="167">
        <v>1</v>
      </c>
      <c r="M14" s="169">
        <v>0</v>
      </c>
    </row>
    <row r="15" spans="1:13" s="4" customFormat="1" ht="47.25" customHeight="1">
      <c r="A15" s="170" t="s">
        <v>11</v>
      </c>
      <c r="B15" s="213"/>
      <c r="C15" s="207"/>
      <c r="D15" s="207"/>
      <c r="E15" s="124" t="s">
        <v>164</v>
      </c>
      <c r="F15" s="124" t="s">
        <v>111</v>
      </c>
      <c r="G15" s="124" t="s">
        <v>73</v>
      </c>
      <c r="H15" s="170">
        <v>18.63</v>
      </c>
      <c r="I15" s="170">
        <v>18.63</v>
      </c>
      <c r="J15" s="170">
        <v>20</v>
      </c>
      <c r="K15" s="170">
        <v>20</v>
      </c>
      <c r="L15" s="167">
        <v>20</v>
      </c>
      <c r="M15" s="169">
        <v>20</v>
      </c>
    </row>
    <row r="16" spans="1:13">
      <c r="K16" s="108"/>
      <c r="M16" s="108"/>
    </row>
  </sheetData>
  <mergeCells count="18">
    <mergeCell ref="G1:M1"/>
    <mergeCell ref="A4:M4"/>
    <mergeCell ref="A5:M5"/>
    <mergeCell ref="A10:A12"/>
    <mergeCell ref="C7:D7"/>
    <mergeCell ref="B7:B8"/>
    <mergeCell ref="A7:A8"/>
    <mergeCell ref="G7:G8"/>
    <mergeCell ref="E7:E8"/>
    <mergeCell ref="F7:F8"/>
    <mergeCell ref="H7:H8"/>
    <mergeCell ref="I7:M7"/>
    <mergeCell ref="C10:C15"/>
    <mergeCell ref="D10:D15"/>
    <mergeCell ref="H3:M3"/>
    <mergeCell ref="H2:M2"/>
    <mergeCell ref="B10:B12"/>
    <mergeCell ref="B13:B15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N71"/>
  <sheetViews>
    <sheetView view="pageBreakPreview" topLeftCell="A39" zoomScale="120" zoomScaleNormal="115" zoomScaleSheetLayoutView="120" workbookViewId="0">
      <selection activeCell="B48" sqref="B48:B50"/>
    </sheetView>
  </sheetViews>
  <sheetFormatPr defaultRowHeight="15"/>
  <cols>
    <col min="1" max="1" width="5.7109375" style="6" customWidth="1"/>
    <col min="2" max="2" width="23.5703125" style="6" customWidth="1"/>
    <col min="3" max="3" width="13.7109375" style="6" customWidth="1"/>
    <col min="4" max="4" width="11.7109375" style="6" customWidth="1"/>
    <col min="5" max="5" width="10.42578125" style="6" customWidth="1"/>
    <col min="6" max="7" width="10.28515625" style="6" customWidth="1"/>
    <col min="8" max="8" width="9.7109375" style="6" customWidth="1"/>
    <col min="9" max="9" width="10.28515625" style="6" customWidth="1"/>
    <col min="10" max="10" width="9.7109375" style="6" customWidth="1"/>
    <col min="11" max="12" width="13.140625" style="6" customWidth="1"/>
    <col min="13" max="13" width="10.5703125" style="6" bestFit="1" customWidth="1"/>
    <col min="14" max="16384" width="9.140625" style="6"/>
  </cols>
  <sheetData>
    <row r="1" spans="1:14" ht="40.5" customHeight="1">
      <c r="A1" s="105"/>
      <c r="B1" s="105"/>
      <c r="C1" s="105"/>
      <c r="D1" s="105"/>
      <c r="E1" s="105"/>
      <c r="F1" s="233"/>
      <c r="G1" s="233"/>
      <c r="H1" s="233"/>
      <c r="I1" s="233"/>
      <c r="J1" s="233"/>
      <c r="K1" s="233"/>
      <c r="L1" s="233"/>
    </row>
    <row r="2" spans="1:14" s="8" customFormat="1" ht="15" customHeight="1">
      <c r="A2" s="106"/>
      <c r="B2" s="106"/>
      <c r="C2" s="106"/>
      <c r="D2" s="106"/>
      <c r="E2" s="106"/>
      <c r="F2" s="160"/>
      <c r="G2" s="160"/>
      <c r="H2" s="160"/>
      <c r="I2" s="184" t="s">
        <v>158</v>
      </c>
      <c r="J2" s="184"/>
      <c r="K2" s="184"/>
      <c r="L2" s="184"/>
    </row>
    <row r="3" spans="1:14" s="8" customFormat="1" ht="15.75" customHeight="1">
      <c r="A3" s="106"/>
      <c r="B3" s="106"/>
      <c r="C3" s="106"/>
      <c r="D3" s="106"/>
      <c r="E3" s="106"/>
      <c r="F3" s="160"/>
      <c r="G3" s="160"/>
      <c r="H3" s="160"/>
      <c r="I3" s="184" t="s">
        <v>171</v>
      </c>
      <c r="J3" s="184"/>
      <c r="K3" s="184"/>
      <c r="L3" s="184"/>
    </row>
    <row r="4" spans="1:14" ht="20.25" customHeight="1">
      <c r="A4" s="185" t="s">
        <v>51</v>
      </c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</row>
    <row r="5" spans="1:14" ht="19.5" customHeight="1">
      <c r="A5" s="185" t="s">
        <v>172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</row>
    <row r="6" spans="1:14" ht="11.25" customHeight="1">
      <c r="A6" s="186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</row>
    <row r="7" spans="1:14" ht="24.75" customHeight="1">
      <c r="A7" s="187" t="s">
        <v>4</v>
      </c>
      <c r="B7" s="189" t="s">
        <v>36</v>
      </c>
      <c r="C7" s="189" t="s">
        <v>290</v>
      </c>
      <c r="D7" s="189" t="s">
        <v>37</v>
      </c>
      <c r="E7" s="189" t="s">
        <v>53</v>
      </c>
      <c r="F7" s="191" t="s">
        <v>20</v>
      </c>
      <c r="G7" s="191"/>
      <c r="H7" s="192"/>
      <c r="I7" s="192"/>
      <c r="J7" s="193"/>
      <c r="K7" s="189" t="s">
        <v>115</v>
      </c>
      <c r="L7" s="189" t="s">
        <v>38</v>
      </c>
    </row>
    <row r="8" spans="1:14" ht="64.5" customHeight="1">
      <c r="A8" s="188"/>
      <c r="B8" s="190"/>
      <c r="C8" s="190"/>
      <c r="D8" s="190"/>
      <c r="E8" s="190"/>
      <c r="F8" s="15" t="s">
        <v>142</v>
      </c>
      <c r="G8" s="15" t="s">
        <v>143</v>
      </c>
      <c r="H8" s="15" t="s">
        <v>144</v>
      </c>
      <c r="I8" s="15" t="s">
        <v>145</v>
      </c>
      <c r="J8" s="15" t="s">
        <v>146</v>
      </c>
      <c r="K8" s="190"/>
      <c r="L8" s="190"/>
      <c r="M8" s="7"/>
    </row>
    <row r="9" spans="1:14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</row>
    <row r="10" spans="1:14" ht="14.25" customHeight="1">
      <c r="A10" s="181" t="s">
        <v>8</v>
      </c>
      <c r="B10" s="240" t="s">
        <v>342</v>
      </c>
      <c r="C10" s="245"/>
      <c r="D10" s="132" t="s">
        <v>2</v>
      </c>
      <c r="E10" s="23">
        <f>+F10+G10+H10+I10+J10</f>
        <v>340265</v>
      </c>
      <c r="F10" s="17">
        <f t="shared" ref="F10:J10" si="0">F11+F12</f>
        <v>30000</v>
      </c>
      <c r="G10" s="17">
        <f t="shared" si="0"/>
        <v>42000</v>
      </c>
      <c r="H10" s="17">
        <f t="shared" si="0"/>
        <v>85000</v>
      </c>
      <c r="I10" s="17">
        <f t="shared" si="0"/>
        <v>66265</v>
      </c>
      <c r="J10" s="17">
        <f t="shared" si="0"/>
        <v>117000</v>
      </c>
      <c r="K10" s="242"/>
      <c r="L10" s="244"/>
    </row>
    <row r="11" spans="1:14" ht="48.75" customHeight="1">
      <c r="A11" s="239"/>
      <c r="B11" s="241"/>
      <c r="C11" s="236"/>
      <c r="D11" s="18" t="s">
        <v>27</v>
      </c>
      <c r="E11" s="23">
        <f t="shared" ref="E11:E63" si="1">+F11+G11+H11+I11+J11</f>
        <v>47000</v>
      </c>
      <c r="F11" s="29">
        <f>F15</f>
        <v>0</v>
      </c>
      <c r="G11" s="29">
        <f t="shared" ref="G11:J11" si="2">G15</f>
        <v>0</v>
      </c>
      <c r="H11" s="29">
        <f t="shared" si="2"/>
        <v>0</v>
      </c>
      <c r="I11" s="29">
        <f t="shared" si="2"/>
        <v>0</v>
      </c>
      <c r="J11" s="29">
        <f t="shared" si="2"/>
        <v>47000</v>
      </c>
      <c r="K11" s="243"/>
      <c r="L11" s="243"/>
    </row>
    <row r="12" spans="1:14" ht="30" customHeight="1">
      <c r="A12" s="239"/>
      <c r="B12" s="241"/>
      <c r="C12" s="236"/>
      <c r="D12" s="18" t="s">
        <v>3</v>
      </c>
      <c r="E12" s="23">
        <f t="shared" si="1"/>
        <v>293265</v>
      </c>
      <c r="F12" s="17">
        <f>F16</f>
        <v>30000</v>
      </c>
      <c r="G12" s="17">
        <f t="shared" ref="G12:J12" si="3">G16</f>
        <v>42000</v>
      </c>
      <c r="H12" s="17">
        <f t="shared" si="3"/>
        <v>85000</v>
      </c>
      <c r="I12" s="17">
        <f t="shared" si="3"/>
        <v>66265</v>
      </c>
      <c r="J12" s="17">
        <f t="shared" si="3"/>
        <v>70000</v>
      </c>
      <c r="K12" s="201"/>
      <c r="L12" s="201"/>
    </row>
    <row r="13" spans="1:14" s="3" customFormat="1" ht="24.75" customHeight="1">
      <c r="A13" s="181" t="s">
        <v>9</v>
      </c>
      <c r="B13" s="177" t="s">
        <v>371</v>
      </c>
      <c r="C13" s="177"/>
      <c r="D13" s="16" t="s">
        <v>2</v>
      </c>
      <c r="E13" s="23">
        <f t="shared" si="1"/>
        <v>340265</v>
      </c>
      <c r="F13" s="17">
        <f t="shared" ref="F13:J13" si="4">F15+F16</f>
        <v>30000</v>
      </c>
      <c r="G13" s="17">
        <f t="shared" si="4"/>
        <v>42000</v>
      </c>
      <c r="H13" s="17">
        <f t="shared" si="4"/>
        <v>85000</v>
      </c>
      <c r="I13" s="17">
        <f t="shared" si="4"/>
        <v>66265</v>
      </c>
      <c r="J13" s="17">
        <f t="shared" si="4"/>
        <v>117000</v>
      </c>
      <c r="K13" s="195"/>
      <c r="L13" s="240" t="s">
        <v>350</v>
      </c>
    </row>
    <row r="14" spans="1:14" s="3" customFormat="1" ht="57" hidden="1" customHeight="1">
      <c r="A14" s="183"/>
      <c r="B14" s="179"/>
      <c r="C14" s="179"/>
      <c r="D14" s="18" t="s">
        <v>12</v>
      </c>
      <c r="E14" s="23">
        <f t="shared" si="1"/>
        <v>0</v>
      </c>
      <c r="F14" s="17"/>
      <c r="G14" s="44"/>
      <c r="H14" s="44"/>
      <c r="I14" s="17"/>
      <c r="J14" s="17"/>
      <c r="K14" s="195"/>
      <c r="L14" s="246"/>
    </row>
    <row r="15" spans="1:14" s="3" customFormat="1" ht="48.75" customHeight="1">
      <c r="A15" s="183"/>
      <c r="B15" s="179"/>
      <c r="C15" s="179"/>
      <c r="D15" s="18" t="s">
        <v>27</v>
      </c>
      <c r="E15" s="23">
        <f t="shared" si="1"/>
        <v>47000</v>
      </c>
      <c r="F15" s="17">
        <f>F25</f>
        <v>0</v>
      </c>
      <c r="G15" s="17">
        <f t="shared" ref="G15:J15" si="5">G25</f>
        <v>0</v>
      </c>
      <c r="H15" s="17">
        <f t="shared" si="5"/>
        <v>0</v>
      </c>
      <c r="I15" s="17">
        <f>I19</f>
        <v>0</v>
      </c>
      <c r="J15" s="17">
        <f t="shared" si="5"/>
        <v>47000</v>
      </c>
      <c r="K15" s="195"/>
      <c r="L15" s="246"/>
    </row>
    <row r="16" spans="1:14" s="3" customFormat="1" ht="28.5" customHeight="1">
      <c r="A16" s="182"/>
      <c r="B16" s="178"/>
      <c r="C16" s="178"/>
      <c r="D16" s="18" t="s">
        <v>3</v>
      </c>
      <c r="E16" s="23">
        <f t="shared" si="1"/>
        <v>293265</v>
      </c>
      <c r="F16" s="17">
        <f>F19+F21+F23+F27+F29+F31</f>
        <v>30000</v>
      </c>
      <c r="G16" s="17">
        <f t="shared" ref="G16:J16" si="6">G19+G21+G23+G27+G29+G31</f>
        <v>42000</v>
      </c>
      <c r="H16" s="17">
        <f t="shared" si="6"/>
        <v>85000</v>
      </c>
      <c r="I16" s="17">
        <f t="shared" si="6"/>
        <v>66265</v>
      </c>
      <c r="J16" s="17">
        <f t="shared" si="6"/>
        <v>70000</v>
      </c>
      <c r="K16" s="195"/>
      <c r="L16" s="247"/>
      <c r="M16" s="9"/>
      <c r="N16" s="9"/>
    </row>
    <row r="17" spans="1:12" s="3" customFormat="1" ht="38.25" hidden="1" customHeight="1">
      <c r="A17" s="99"/>
      <c r="B17" s="32"/>
      <c r="C17" s="32"/>
      <c r="D17" s="18" t="s">
        <v>3</v>
      </c>
      <c r="E17" s="23">
        <f t="shared" si="1"/>
        <v>0</v>
      </c>
      <c r="F17" s="17"/>
      <c r="G17" s="44"/>
      <c r="H17" s="17"/>
      <c r="I17" s="17"/>
      <c r="J17" s="17"/>
      <c r="K17" s="45"/>
      <c r="L17" s="32"/>
    </row>
    <row r="18" spans="1:12" s="3" customFormat="1" ht="38.25" customHeight="1">
      <c r="A18" s="230" t="s">
        <v>45</v>
      </c>
      <c r="B18" s="177" t="s">
        <v>173</v>
      </c>
      <c r="C18" s="177" t="s">
        <v>292</v>
      </c>
      <c r="D18" s="16" t="s">
        <v>2</v>
      </c>
      <c r="E18" s="23">
        <f t="shared" ref="E18:E34" si="7">+F18+G18+H18+I18+J18</f>
        <v>70000</v>
      </c>
      <c r="F18" s="17">
        <f t="shared" ref="F18:J18" si="8">F19</f>
        <v>0</v>
      </c>
      <c r="G18" s="17">
        <f t="shared" si="8"/>
        <v>0</v>
      </c>
      <c r="H18" s="17">
        <f t="shared" si="8"/>
        <v>0</v>
      </c>
      <c r="I18" s="17">
        <f t="shared" si="8"/>
        <v>0</v>
      </c>
      <c r="J18" s="17">
        <f t="shared" si="8"/>
        <v>70000</v>
      </c>
      <c r="K18" s="177" t="s">
        <v>92</v>
      </c>
      <c r="L18" s="177" t="s">
        <v>18</v>
      </c>
    </row>
    <row r="19" spans="1:12" s="3" customFormat="1" ht="38.25" customHeight="1">
      <c r="A19" s="231"/>
      <c r="B19" s="229"/>
      <c r="C19" s="178"/>
      <c r="D19" s="18" t="s">
        <v>3</v>
      </c>
      <c r="E19" s="23">
        <f t="shared" si="7"/>
        <v>70000</v>
      </c>
      <c r="F19" s="130">
        <v>0</v>
      </c>
      <c r="G19" s="130">
        <v>0</v>
      </c>
      <c r="H19" s="128">
        <v>0</v>
      </c>
      <c r="I19" s="130">
        <v>0</v>
      </c>
      <c r="J19" s="130">
        <v>70000</v>
      </c>
      <c r="K19" s="229"/>
      <c r="L19" s="229"/>
    </row>
    <row r="20" spans="1:12" s="3" customFormat="1" ht="38.25" customHeight="1">
      <c r="A20" s="196" t="s">
        <v>39</v>
      </c>
      <c r="B20" s="177" t="s">
        <v>131</v>
      </c>
      <c r="C20" s="177" t="s">
        <v>301</v>
      </c>
      <c r="D20" s="168" t="s">
        <v>2</v>
      </c>
      <c r="E20" s="23">
        <f t="shared" si="7"/>
        <v>116265</v>
      </c>
      <c r="F20" s="17">
        <f t="shared" ref="F20:J20" si="9">F21</f>
        <v>0</v>
      </c>
      <c r="G20" s="17">
        <f t="shared" si="9"/>
        <v>0</v>
      </c>
      <c r="H20" s="17">
        <f t="shared" si="9"/>
        <v>50000</v>
      </c>
      <c r="I20" s="17">
        <f t="shared" si="9"/>
        <v>66265</v>
      </c>
      <c r="J20" s="17">
        <f t="shared" si="9"/>
        <v>0</v>
      </c>
      <c r="K20" s="177" t="s">
        <v>86</v>
      </c>
      <c r="L20" s="177" t="s">
        <v>18</v>
      </c>
    </row>
    <row r="21" spans="1:12" s="3" customFormat="1" ht="38.25" customHeight="1">
      <c r="A21" s="232"/>
      <c r="B21" s="229"/>
      <c r="C21" s="229"/>
      <c r="D21" s="168" t="s">
        <v>3</v>
      </c>
      <c r="E21" s="23">
        <f t="shared" si="7"/>
        <v>116265</v>
      </c>
      <c r="F21" s="17">
        <v>0</v>
      </c>
      <c r="G21" s="17">
        <v>0</v>
      </c>
      <c r="H21" s="21">
        <v>50000</v>
      </c>
      <c r="I21" s="17">
        <v>66265</v>
      </c>
      <c r="J21" s="17">
        <v>0</v>
      </c>
      <c r="K21" s="229"/>
      <c r="L21" s="229"/>
    </row>
    <row r="22" spans="1:12" s="3" customFormat="1" ht="24" customHeight="1">
      <c r="A22" s="196" t="s">
        <v>40</v>
      </c>
      <c r="B22" s="177" t="s">
        <v>132</v>
      </c>
      <c r="C22" s="177" t="s">
        <v>292</v>
      </c>
      <c r="D22" s="168" t="s">
        <v>2</v>
      </c>
      <c r="E22" s="23">
        <f t="shared" si="7"/>
        <v>35000</v>
      </c>
      <c r="F22" s="17">
        <f t="shared" ref="F22:J22" si="10">F23</f>
        <v>0</v>
      </c>
      <c r="G22" s="17">
        <f t="shared" si="10"/>
        <v>35000</v>
      </c>
      <c r="H22" s="17">
        <f t="shared" si="10"/>
        <v>0</v>
      </c>
      <c r="I22" s="17">
        <f t="shared" si="10"/>
        <v>0</v>
      </c>
      <c r="J22" s="17">
        <f t="shared" si="10"/>
        <v>0</v>
      </c>
      <c r="K22" s="177" t="s">
        <v>86</v>
      </c>
      <c r="L22" s="177" t="s">
        <v>18</v>
      </c>
    </row>
    <row r="23" spans="1:12" s="3" customFormat="1" ht="30.75" customHeight="1">
      <c r="A23" s="232"/>
      <c r="B23" s="229"/>
      <c r="C23" s="229"/>
      <c r="D23" s="168" t="s">
        <v>3</v>
      </c>
      <c r="E23" s="23">
        <f t="shared" si="7"/>
        <v>35000</v>
      </c>
      <c r="F23" s="17">
        <v>0</v>
      </c>
      <c r="G23" s="17">
        <v>35000</v>
      </c>
      <c r="H23" s="21">
        <v>0</v>
      </c>
      <c r="I23" s="17">
        <v>0</v>
      </c>
      <c r="J23" s="17">
        <v>0</v>
      </c>
      <c r="K23" s="229"/>
      <c r="L23" s="229"/>
    </row>
    <row r="24" spans="1:12" s="3" customFormat="1" ht="17.25" customHeight="1">
      <c r="A24" s="230" t="s">
        <v>41</v>
      </c>
      <c r="B24" s="177" t="s">
        <v>174</v>
      </c>
      <c r="C24" s="177" t="s">
        <v>294</v>
      </c>
      <c r="D24" s="16" t="s">
        <v>2</v>
      </c>
      <c r="E24" s="23">
        <f t="shared" si="7"/>
        <v>47000</v>
      </c>
      <c r="F24" s="17">
        <f t="shared" ref="F24:J24" si="11">F25</f>
        <v>0</v>
      </c>
      <c r="G24" s="17">
        <f t="shared" si="11"/>
        <v>0</v>
      </c>
      <c r="H24" s="17">
        <f t="shared" si="11"/>
        <v>0</v>
      </c>
      <c r="I24" s="17">
        <f t="shared" si="11"/>
        <v>0</v>
      </c>
      <c r="J24" s="17">
        <f t="shared" si="11"/>
        <v>47000</v>
      </c>
      <c r="K24" s="177" t="s">
        <v>86</v>
      </c>
      <c r="L24" s="177" t="s">
        <v>18</v>
      </c>
    </row>
    <row r="25" spans="1:12" s="3" customFormat="1" ht="47.25" customHeight="1">
      <c r="A25" s="231"/>
      <c r="B25" s="229"/>
      <c r="C25" s="229"/>
      <c r="D25" s="168" t="s">
        <v>27</v>
      </c>
      <c r="E25" s="23">
        <f t="shared" si="7"/>
        <v>47000</v>
      </c>
      <c r="F25" s="130">
        <v>0</v>
      </c>
      <c r="G25" s="130">
        <v>0</v>
      </c>
      <c r="H25" s="128">
        <v>0</v>
      </c>
      <c r="I25" s="130">
        <v>0</v>
      </c>
      <c r="J25" s="130">
        <v>47000</v>
      </c>
      <c r="K25" s="229"/>
      <c r="L25" s="229"/>
    </row>
    <row r="26" spans="1:12" s="3" customFormat="1" ht="21" customHeight="1">
      <c r="A26" s="181" t="s">
        <v>42</v>
      </c>
      <c r="B26" s="177" t="s">
        <v>177</v>
      </c>
      <c r="C26" s="177" t="s">
        <v>308</v>
      </c>
      <c r="D26" s="18" t="s">
        <v>2</v>
      </c>
      <c r="E26" s="23">
        <f t="shared" si="7"/>
        <v>35000</v>
      </c>
      <c r="F26" s="17">
        <f t="shared" ref="F26:J26" si="12">F27</f>
        <v>0</v>
      </c>
      <c r="G26" s="17">
        <f t="shared" si="12"/>
        <v>0</v>
      </c>
      <c r="H26" s="17">
        <f t="shared" si="12"/>
        <v>35000</v>
      </c>
      <c r="I26" s="17">
        <f t="shared" si="12"/>
        <v>0</v>
      </c>
      <c r="J26" s="17">
        <f t="shared" si="12"/>
        <v>0</v>
      </c>
      <c r="K26" s="177" t="s">
        <v>91</v>
      </c>
      <c r="L26" s="240" t="s">
        <v>18</v>
      </c>
    </row>
    <row r="27" spans="1:12" s="3" customFormat="1" ht="50.25" customHeight="1">
      <c r="A27" s="183"/>
      <c r="B27" s="179"/>
      <c r="C27" s="179"/>
      <c r="D27" s="18" t="s">
        <v>3</v>
      </c>
      <c r="E27" s="23">
        <f t="shared" si="7"/>
        <v>35000</v>
      </c>
      <c r="F27" s="17">
        <v>0</v>
      </c>
      <c r="G27" s="44">
        <v>0</v>
      </c>
      <c r="H27" s="44">
        <v>35000</v>
      </c>
      <c r="I27" s="17">
        <v>0</v>
      </c>
      <c r="J27" s="17">
        <v>0</v>
      </c>
      <c r="K27" s="179"/>
      <c r="L27" s="246"/>
    </row>
    <row r="28" spans="1:12" s="3" customFormat="1" ht="28.5" customHeight="1">
      <c r="A28" s="181" t="s">
        <v>194</v>
      </c>
      <c r="B28" s="177" t="s">
        <v>175</v>
      </c>
      <c r="C28" s="177" t="s">
        <v>292</v>
      </c>
      <c r="D28" s="18" t="s">
        <v>2</v>
      </c>
      <c r="E28" s="23">
        <f t="shared" si="7"/>
        <v>30000</v>
      </c>
      <c r="F28" s="17">
        <f t="shared" ref="F28:J28" si="13">F29</f>
        <v>30000</v>
      </c>
      <c r="G28" s="17">
        <f t="shared" si="13"/>
        <v>0</v>
      </c>
      <c r="H28" s="17">
        <f t="shared" si="13"/>
        <v>0</v>
      </c>
      <c r="I28" s="17">
        <f t="shared" si="13"/>
        <v>0</v>
      </c>
      <c r="J28" s="17">
        <f t="shared" si="13"/>
        <v>0</v>
      </c>
      <c r="K28" s="177" t="s">
        <v>91</v>
      </c>
      <c r="L28" s="240" t="s">
        <v>18</v>
      </c>
    </row>
    <row r="29" spans="1:12" s="3" customFormat="1" ht="45.75" customHeight="1">
      <c r="A29" s="183"/>
      <c r="B29" s="179"/>
      <c r="C29" s="179"/>
      <c r="D29" s="18" t="s">
        <v>3</v>
      </c>
      <c r="E29" s="23">
        <f t="shared" si="7"/>
        <v>30000</v>
      </c>
      <c r="F29" s="17">
        <v>30000</v>
      </c>
      <c r="G29" s="44">
        <v>0</v>
      </c>
      <c r="H29" s="44">
        <v>0</v>
      </c>
      <c r="I29" s="17">
        <v>0</v>
      </c>
      <c r="J29" s="17">
        <v>0</v>
      </c>
      <c r="K29" s="179"/>
      <c r="L29" s="246"/>
    </row>
    <row r="30" spans="1:12" s="3" customFormat="1" ht="29.25" customHeight="1">
      <c r="A30" s="181" t="s">
        <v>195</v>
      </c>
      <c r="B30" s="177" t="s">
        <v>178</v>
      </c>
      <c r="C30" s="177" t="s">
        <v>292</v>
      </c>
      <c r="D30" s="18" t="s">
        <v>2</v>
      </c>
      <c r="E30" s="23">
        <f t="shared" si="7"/>
        <v>7000</v>
      </c>
      <c r="F30" s="17">
        <f t="shared" ref="F30:J30" si="14">F31</f>
        <v>0</v>
      </c>
      <c r="G30" s="17">
        <f t="shared" si="14"/>
        <v>7000</v>
      </c>
      <c r="H30" s="17">
        <f t="shared" si="14"/>
        <v>0</v>
      </c>
      <c r="I30" s="17">
        <f t="shared" si="14"/>
        <v>0</v>
      </c>
      <c r="J30" s="17">
        <f t="shared" si="14"/>
        <v>0</v>
      </c>
      <c r="K30" s="177" t="s">
        <v>91</v>
      </c>
      <c r="L30" s="240" t="s">
        <v>18</v>
      </c>
    </row>
    <row r="31" spans="1:12" s="3" customFormat="1" ht="45.75" customHeight="1">
      <c r="A31" s="183"/>
      <c r="B31" s="179"/>
      <c r="C31" s="179"/>
      <c r="D31" s="22" t="s">
        <v>3</v>
      </c>
      <c r="E31" s="83">
        <f t="shared" si="7"/>
        <v>7000</v>
      </c>
      <c r="F31" s="20">
        <v>0</v>
      </c>
      <c r="G31" s="171">
        <v>7000</v>
      </c>
      <c r="H31" s="171">
        <v>0</v>
      </c>
      <c r="I31" s="20">
        <v>0</v>
      </c>
      <c r="J31" s="20">
        <v>0</v>
      </c>
      <c r="K31" s="179"/>
      <c r="L31" s="246"/>
    </row>
    <row r="32" spans="1:12" s="3" customFormat="1" ht="22.5" customHeight="1">
      <c r="A32" s="248" t="s">
        <v>23</v>
      </c>
      <c r="B32" s="195" t="s">
        <v>343</v>
      </c>
      <c r="C32" s="195"/>
      <c r="D32" s="16" t="s">
        <v>2</v>
      </c>
      <c r="E32" s="83">
        <f t="shared" si="7"/>
        <v>197970</v>
      </c>
      <c r="F32" s="17">
        <f>F33+F34</f>
        <v>15380</v>
      </c>
      <c r="G32" s="17">
        <f t="shared" ref="G32:J32" si="15">G33+G34</f>
        <v>40440</v>
      </c>
      <c r="H32" s="17">
        <f t="shared" si="15"/>
        <v>40500</v>
      </c>
      <c r="I32" s="17">
        <f t="shared" si="15"/>
        <v>54050</v>
      </c>
      <c r="J32" s="17">
        <f t="shared" si="15"/>
        <v>47600</v>
      </c>
      <c r="K32" s="195"/>
      <c r="L32" s="251"/>
    </row>
    <row r="33" spans="1:12" s="3" customFormat="1" ht="45.75" customHeight="1">
      <c r="A33" s="248"/>
      <c r="B33" s="195"/>
      <c r="C33" s="195"/>
      <c r="D33" s="18" t="s">
        <v>27</v>
      </c>
      <c r="E33" s="83">
        <f t="shared" si="7"/>
        <v>90500</v>
      </c>
      <c r="F33" s="17">
        <f>F36+F49</f>
        <v>0</v>
      </c>
      <c r="G33" s="17">
        <f t="shared" ref="G33:J33" si="16">G36+G49</f>
        <v>0</v>
      </c>
      <c r="H33" s="17">
        <f t="shared" si="16"/>
        <v>0</v>
      </c>
      <c r="I33" s="17">
        <f t="shared" si="16"/>
        <v>48500</v>
      </c>
      <c r="J33" s="17">
        <f t="shared" si="16"/>
        <v>42000</v>
      </c>
      <c r="K33" s="195"/>
      <c r="L33" s="251"/>
    </row>
    <row r="34" spans="1:12" s="3" customFormat="1" ht="31.5" customHeight="1">
      <c r="A34" s="248"/>
      <c r="B34" s="195"/>
      <c r="C34" s="195"/>
      <c r="D34" s="18" t="s">
        <v>3</v>
      </c>
      <c r="E34" s="83">
        <f t="shared" si="7"/>
        <v>107470</v>
      </c>
      <c r="F34" s="17">
        <f>F37+F50</f>
        <v>15380</v>
      </c>
      <c r="G34" s="17">
        <f t="shared" ref="G34:J34" si="17">G37+G50</f>
        <v>40440</v>
      </c>
      <c r="H34" s="17">
        <f t="shared" si="17"/>
        <v>40500</v>
      </c>
      <c r="I34" s="17">
        <f t="shared" si="17"/>
        <v>5550</v>
      </c>
      <c r="J34" s="17">
        <f t="shared" si="17"/>
        <v>5600</v>
      </c>
      <c r="K34" s="195"/>
      <c r="L34" s="251"/>
    </row>
    <row r="35" spans="1:12" s="3" customFormat="1" ht="23.25" customHeight="1">
      <c r="A35" s="248" t="s">
        <v>14</v>
      </c>
      <c r="B35" s="195" t="s">
        <v>372</v>
      </c>
      <c r="C35" s="195"/>
      <c r="D35" s="16" t="s">
        <v>2</v>
      </c>
      <c r="E35" s="83">
        <f t="shared" ref="E35:E50" si="18">+F35+G35+H35+I35+J35</f>
        <v>152000</v>
      </c>
      <c r="F35" s="17">
        <f>F36+F37</f>
        <v>7000</v>
      </c>
      <c r="G35" s="17">
        <f t="shared" ref="G35" si="19">G36+G37</f>
        <v>35000</v>
      </c>
      <c r="H35" s="17">
        <f t="shared" ref="H35" si="20">H36+H37</f>
        <v>35000</v>
      </c>
      <c r="I35" s="17">
        <f t="shared" ref="I35" si="21">I36+I37</f>
        <v>37500</v>
      </c>
      <c r="J35" s="17">
        <f t="shared" ref="J35" si="22">J36+J37</f>
        <v>37500</v>
      </c>
      <c r="K35" s="195"/>
      <c r="L35" s="251" t="s">
        <v>351</v>
      </c>
    </row>
    <row r="36" spans="1:12" s="3" customFormat="1" ht="45.75" customHeight="1">
      <c r="A36" s="248"/>
      <c r="B36" s="195"/>
      <c r="C36" s="195"/>
      <c r="D36" s="18" t="s">
        <v>27</v>
      </c>
      <c r="E36" s="83">
        <f t="shared" si="18"/>
        <v>75000</v>
      </c>
      <c r="F36" s="17">
        <f>F43+F45+F47</f>
        <v>0</v>
      </c>
      <c r="G36" s="17">
        <f t="shared" ref="G36:J36" si="23">G43+G45+G47</f>
        <v>0</v>
      </c>
      <c r="H36" s="17">
        <f t="shared" si="23"/>
        <v>0</v>
      </c>
      <c r="I36" s="17">
        <f t="shared" si="23"/>
        <v>37500</v>
      </c>
      <c r="J36" s="17">
        <f t="shared" si="23"/>
        <v>37500</v>
      </c>
      <c r="K36" s="195"/>
      <c r="L36" s="251"/>
    </row>
    <row r="37" spans="1:12" s="3" customFormat="1" ht="26.25" customHeight="1">
      <c r="A37" s="248"/>
      <c r="B37" s="195"/>
      <c r="C37" s="195"/>
      <c r="D37" s="18" t="s">
        <v>3</v>
      </c>
      <c r="E37" s="83">
        <f t="shared" si="18"/>
        <v>77000</v>
      </c>
      <c r="F37" s="17">
        <f>F39+F41</f>
        <v>7000</v>
      </c>
      <c r="G37" s="17">
        <f t="shared" ref="G37:J37" si="24">G39+G41</f>
        <v>35000</v>
      </c>
      <c r="H37" s="17">
        <f t="shared" si="24"/>
        <v>35000</v>
      </c>
      <c r="I37" s="17">
        <f t="shared" si="24"/>
        <v>0</v>
      </c>
      <c r="J37" s="17">
        <f t="shared" si="24"/>
        <v>0</v>
      </c>
      <c r="K37" s="195"/>
      <c r="L37" s="251"/>
    </row>
    <row r="38" spans="1:12" s="3" customFormat="1" ht="33" customHeight="1">
      <c r="A38" s="181" t="s">
        <v>344</v>
      </c>
      <c r="B38" s="177" t="s">
        <v>135</v>
      </c>
      <c r="C38" s="177" t="s">
        <v>302</v>
      </c>
      <c r="D38" s="16" t="s">
        <v>2</v>
      </c>
      <c r="E38" s="23">
        <f t="shared" si="18"/>
        <v>70000</v>
      </c>
      <c r="F38" s="17">
        <f>F39</f>
        <v>0</v>
      </c>
      <c r="G38" s="17">
        <f t="shared" ref="G38:J38" si="25">G39</f>
        <v>35000</v>
      </c>
      <c r="H38" s="17">
        <f t="shared" si="25"/>
        <v>35000</v>
      </c>
      <c r="I38" s="17">
        <f t="shared" si="25"/>
        <v>0</v>
      </c>
      <c r="J38" s="17">
        <f t="shared" si="25"/>
        <v>0</v>
      </c>
      <c r="K38" s="254" t="s">
        <v>104</v>
      </c>
      <c r="L38" s="177" t="s">
        <v>22</v>
      </c>
    </row>
    <row r="39" spans="1:12" s="3" customFormat="1" ht="33" customHeight="1">
      <c r="A39" s="252"/>
      <c r="B39" s="253"/>
      <c r="C39" s="178"/>
      <c r="D39" s="18" t="s">
        <v>3</v>
      </c>
      <c r="E39" s="23">
        <f t="shared" si="18"/>
        <v>70000</v>
      </c>
      <c r="F39" s="17">
        <v>0</v>
      </c>
      <c r="G39" s="44">
        <v>35000</v>
      </c>
      <c r="H39" s="17">
        <v>35000</v>
      </c>
      <c r="I39" s="17">
        <v>0</v>
      </c>
      <c r="J39" s="17">
        <v>0</v>
      </c>
      <c r="K39" s="255"/>
      <c r="L39" s="179"/>
    </row>
    <row r="40" spans="1:12" s="3" customFormat="1" ht="33" customHeight="1">
      <c r="A40" s="181" t="s">
        <v>345</v>
      </c>
      <c r="B40" s="177" t="s">
        <v>133</v>
      </c>
      <c r="C40" s="177" t="s">
        <v>291</v>
      </c>
      <c r="D40" s="16" t="s">
        <v>2</v>
      </c>
      <c r="E40" s="23">
        <f t="shared" si="18"/>
        <v>7000</v>
      </c>
      <c r="F40" s="17">
        <f t="shared" ref="F40:J46" si="26">F41</f>
        <v>7000</v>
      </c>
      <c r="G40" s="17">
        <f t="shared" si="26"/>
        <v>0</v>
      </c>
      <c r="H40" s="17">
        <f t="shared" si="26"/>
        <v>0</v>
      </c>
      <c r="I40" s="17">
        <f t="shared" si="26"/>
        <v>0</v>
      </c>
      <c r="J40" s="17">
        <f t="shared" si="26"/>
        <v>0</v>
      </c>
      <c r="K40" s="254" t="s">
        <v>134</v>
      </c>
      <c r="L40" s="177" t="s">
        <v>22</v>
      </c>
    </row>
    <row r="41" spans="1:12" s="3" customFormat="1" ht="33" customHeight="1">
      <c r="A41" s="183"/>
      <c r="B41" s="179"/>
      <c r="C41" s="179"/>
      <c r="D41" s="18" t="s">
        <v>3</v>
      </c>
      <c r="E41" s="23">
        <f t="shared" si="18"/>
        <v>7000</v>
      </c>
      <c r="F41" s="17">
        <v>7000</v>
      </c>
      <c r="G41" s="44">
        <v>0</v>
      </c>
      <c r="H41" s="17">
        <v>0</v>
      </c>
      <c r="I41" s="17">
        <v>0</v>
      </c>
      <c r="J41" s="17">
        <v>0</v>
      </c>
      <c r="K41" s="255"/>
      <c r="L41" s="179"/>
    </row>
    <row r="42" spans="1:12" s="3" customFormat="1" ht="20.25" customHeight="1">
      <c r="A42" s="181" t="s">
        <v>346</v>
      </c>
      <c r="B42" s="177" t="s">
        <v>136</v>
      </c>
      <c r="C42" s="177" t="s">
        <v>309</v>
      </c>
      <c r="D42" s="16" t="s">
        <v>2</v>
      </c>
      <c r="E42" s="23">
        <f t="shared" si="18"/>
        <v>15000</v>
      </c>
      <c r="F42" s="17">
        <f t="shared" si="26"/>
        <v>0</v>
      </c>
      <c r="G42" s="17">
        <f t="shared" si="26"/>
        <v>0</v>
      </c>
      <c r="H42" s="17">
        <f t="shared" si="26"/>
        <v>0</v>
      </c>
      <c r="I42" s="17">
        <f t="shared" si="26"/>
        <v>7500</v>
      </c>
      <c r="J42" s="17">
        <f t="shared" si="26"/>
        <v>7500</v>
      </c>
      <c r="K42" s="254" t="s">
        <v>138</v>
      </c>
      <c r="L42" s="177" t="s">
        <v>22</v>
      </c>
    </row>
    <row r="43" spans="1:12" s="3" customFormat="1" ht="54.75" customHeight="1">
      <c r="A43" s="183"/>
      <c r="B43" s="179"/>
      <c r="C43" s="179"/>
      <c r="D43" s="18" t="s">
        <v>27</v>
      </c>
      <c r="E43" s="23">
        <f t="shared" si="18"/>
        <v>15000</v>
      </c>
      <c r="F43" s="17">
        <v>0</v>
      </c>
      <c r="G43" s="44">
        <v>0</v>
      </c>
      <c r="H43" s="17">
        <v>0</v>
      </c>
      <c r="I43" s="17">
        <v>7500</v>
      </c>
      <c r="J43" s="17">
        <v>7500</v>
      </c>
      <c r="K43" s="255"/>
      <c r="L43" s="179"/>
    </row>
    <row r="44" spans="1:12" s="3" customFormat="1" ht="22.5" customHeight="1">
      <c r="A44" s="256" t="s">
        <v>347</v>
      </c>
      <c r="B44" s="195" t="s">
        <v>139</v>
      </c>
      <c r="C44" s="195" t="s">
        <v>294</v>
      </c>
      <c r="D44" s="16" t="s">
        <v>2</v>
      </c>
      <c r="E44" s="23">
        <f t="shared" si="18"/>
        <v>10000</v>
      </c>
      <c r="F44" s="17">
        <f t="shared" si="26"/>
        <v>0</v>
      </c>
      <c r="G44" s="17">
        <f t="shared" si="26"/>
        <v>0</v>
      </c>
      <c r="H44" s="17">
        <f t="shared" si="26"/>
        <v>0</v>
      </c>
      <c r="I44" s="17">
        <f t="shared" si="26"/>
        <v>0</v>
      </c>
      <c r="J44" s="17">
        <f t="shared" si="26"/>
        <v>10000</v>
      </c>
      <c r="K44" s="195" t="s">
        <v>138</v>
      </c>
      <c r="L44" s="195" t="s">
        <v>22</v>
      </c>
    </row>
    <row r="45" spans="1:12" s="3" customFormat="1" ht="50.25" customHeight="1">
      <c r="A45" s="257"/>
      <c r="B45" s="195"/>
      <c r="C45" s="195"/>
      <c r="D45" s="18" t="s">
        <v>27</v>
      </c>
      <c r="E45" s="23">
        <f t="shared" si="18"/>
        <v>10000</v>
      </c>
      <c r="F45" s="17">
        <v>0</v>
      </c>
      <c r="G45" s="17">
        <v>0</v>
      </c>
      <c r="H45" s="17">
        <v>0</v>
      </c>
      <c r="I45" s="17">
        <v>0</v>
      </c>
      <c r="J45" s="17">
        <v>10000</v>
      </c>
      <c r="K45" s="195"/>
      <c r="L45" s="195"/>
    </row>
    <row r="46" spans="1:12" s="3" customFormat="1" ht="24" customHeight="1">
      <c r="A46" s="256" t="s">
        <v>348</v>
      </c>
      <c r="B46" s="195" t="s">
        <v>137</v>
      </c>
      <c r="C46" s="195" t="s">
        <v>309</v>
      </c>
      <c r="D46" s="16" t="s">
        <v>2</v>
      </c>
      <c r="E46" s="23">
        <f t="shared" si="18"/>
        <v>50000</v>
      </c>
      <c r="F46" s="17">
        <f t="shared" si="26"/>
        <v>0</v>
      </c>
      <c r="G46" s="17">
        <f t="shared" si="26"/>
        <v>0</v>
      </c>
      <c r="H46" s="17">
        <f t="shared" si="26"/>
        <v>0</v>
      </c>
      <c r="I46" s="17">
        <f t="shared" si="26"/>
        <v>30000</v>
      </c>
      <c r="J46" s="17">
        <f t="shared" si="26"/>
        <v>20000</v>
      </c>
      <c r="K46" s="195" t="s">
        <v>138</v>
      </c>
      <c r="L46" s="195" t="s">
        <v>22</v>
      </c>
    </row>
    <row r="47" spans="1:12" s="3" customFormat="1" ht="57.75" customHeight="1">
      <c r="A47" s="257"/>
      <c r="B47" s="195"/>
      <c r="C47" s="195"/>
      <c r="D47" s="18" t="s">
        <v>27</v>
      </c>
      <c r="E47" s="23">
        <f t="shared" si="18"/>
        <v>50000</v>
      </c>
      <c r="F47" s="17">
        <v>0</v>
      </c>
      <c r="G47" s="17">
        <v>0</v>
      </c>
      <c r="H47" s="17">
        <v>0</v>
      </c>
      <c r="I47" s="17">
        <v>30000</v>
      </c>
      <c r="J47" s="17">
        <v>20000</v>
      </c>
      <c r="K47" s="195"/>
      <c r="L47" s="195"/>
    </row>
    <row r="48" spans="1:12" s="3" customFormat="1" ht="25.5" customHeight="1">
      <c r="A48" s="248" t="s">
        <v>352</v>
      </c>
      <c r="B48" s="195" t="s">
        <v>373</v>
      </c>
      <c r="C48" s="195"/>
      <c r="D48" s="16" t="s">
        <v>2</v>
      </c>
      <c r="E48" s="83">
        <f t="shared" si="18"/>
        <v>45970</v>
      </c>
      <c r="F48" s="17">
        <f>F49+F50</f>
        <v>8380</v>
      </c>
      <c r="G48" s="17">
        <f t="shared" ref="G48" si="27">G49+G50</f>
        <v>5440</v>
      </c>
      <c r="H48" s="17">
        <f t="shared" ref="H48" si="28">H49+H50</f>
        <v>5500</v>
      </c>
      <c r="I48" s="17">
        <f t="shared" ref="I48" si="29">I49+I50</f>
        <v>16550</v>
      </c>
      <c r="J48" s="17">
        <f t="shared" ref="J48" si="30">J49+J50</f>
        <v>10100</v>
      </c>
      <c r="K48" s="195"/>
      <c r="L48" s="251" t="s">
        <v>357</v>
      </c>
    </row>
    <row r="49" spans="1:12" s="3" customFormat="1" ht="45" customHeight="1">
      <c r="A49" s="248"/>
      <c r="B49" s="195"/>
      <c r="C49" s="195"/>
      <c r="D49" s="18" t="s">
        <v>27</v>
      </c>
      <c r="E49" s="83">
        <f t="shared" si="18"/>
        <v>15500</v>
      </c>
      <c r="F49" s="17">
        <f>F52+F55+F60</f>
        <v>0</v>
      </c>
      <c r="G49" s="17">
        <f t="shared" ref="G49:J49" si="31">G52+G55+G60</f>
        <v>0</v>
      </c>
      <c r="H49" s="17">
        <f t="shared" si="31"/>
        <v>0</v>
      </c>
      <c r="I49" s="17">
        <f t="shared" si="31"/>
        <v>11000</v>
      </c>
      <c r="J49" s="17">
        <f t="shared" si="31"/>
        <v>4500</v>
      </c>
      <c r="K49" s="195"/>
      <c r="L49" s="251"/>
    </row>
    <row r="50" spans="1:12" s="3" customFormat="1" ht="65.25" customHeight="1">
      <c r="A50" s="248"/>
      <c r="B50" s="195"/>
      <c r="C50" s="195"/>
      <c r="D50" s="18" t="s">
        <v>3</v>
      </c>
      <c r="E50" s="83">
        <f t="shared" si="18"/>
        <v>30470</v>
      </c>
      <c r="F50" s="17">
        <f>F53+F56+F58+F61</f>
        <v>8380</v>
      </c>
      <c r="G50" s="17">
        <f t="shared" ref="G50:J50" si="32">G53+G56+G58+G61</f>
        <v>5440</v>
      </c>
      <c r="H50" s="17">
        <f t="shared" si="32"/>
        <v>5500</v>
      </c>
      <c r="I50" s="17">
        <f t="shared" si="32"/>
        <v>5550</v>
      </c>
      <c r="J50" s="17">
        <f t="shared" si="32"/>
        <v>5600</v>
      </c>
      <c r="K50" s="195"/>
      <c r="L50" s="251"/>
    </row>
    <row r="51" spans="1:12" s="3" customFormat="1" ht="24.75" customHeight="1">
      <c r="A51" s="181" t="s">
        <v>353</v>
      </c>
      <c r="B51" s="177" t="s">
        <v>33</v>
      </c>
      <c r="C51" s="177" t="s">
        <v>298</v>
      </c>
      <c r="D51" s="16" t="s">
        <v>2</v>
      </c>
      <c r="E51" s="23">
        <f t="shared" si="1"/>
        <v>30800</v>
      </c>
      <c r="F51" s="17">
        <f t="shared" ref="F51:J51" si="33">F52+F53</f>
        <v>5000</v>
      </c>
      <c r="G51" s="17">
        <f t="shared" si="33"/>
        <v>5000</v>
      </c>
      <c r="H51" s="17">
        <f t="shared" si="33"/>
        <v>5000</v>
      </c>
      <c r="I51" s="17">
        <f t="shared" si="33"/>
        <v>10800</v>
      </c>
      <c r="J51" s="17">
        <f t="shared" si="33"/>
        <v>5000</v>
      </c>
      <c r="K51" s="195" t="s">
        <v>90</v>
      </c>
      <c r="L51" s="177" t="s">
        <v>18</v>
      </c>
    </row>
    <row r="52" spans="1:12" s="3" customFormat="1" ht="54.75" customHeight="1">
      <c r="A52" s="183"/>
      <c r="B52" s="179"/>
      <c r="C52" s="179"/>
      <c r="D52" s="18" t="s">
        <v>27</v>
      </c>
      <c r="E52" s="23">
        <f t="shared" si="1"/>
        <v>5800</v>
      </c>
      <c r="F52" s="17">
        <v>0</v>
      </c>
      <c r="G52" s="44">
        <v>0</v>
      </c>
      <c r="H52" s="44">
        <v>0</v>
      </c>
      <c r="I52" s="17">
        <v>5800</v>
      </c>
      <c r="J52" s="17">
        <v>0</v>
      </c>
      <c r="K52" s="195"/>
      <c r="L52" s="179"/>
    </row>
    <row r="53" spans="1:12" s="3" customFormat="1" ht="33.75" customHeight="1">
      <c r="A53" s="232"/>
      <c r="B53" s="229"/>
      <c r="C53" s="229"/>
      <c r="D53" s="18" t="s">
        <v>3</v>
      </c>
      <c r="E53" s="23">
        <f t="shared" si="1"/>
        <v>25000</v>
      </c>
      <c r="F53" s="17">
        <v>5000</v>
      </c>
      <c r="G53" s="44">
        <v>5000</v>
      </c>
      <c r="H53" s="44">
        <v>5000</v>
      </c>
      <c r="I53" s="17">
        <v>5000</v>
      </c>
      <c r="J53" s="17">
        <v>5000</v>
      </c>
      <c r="K53" s="250"/>
      <c r="L53" s="229"/>
    </row>
    <row r="54" spans="1:12" s="3" customFormat="1" ht="33.75" customHeight="1">
      <c r="A54" s="248" t="s">
        <v>354</v>
      </c>
      <c r="B54" s="195" t="s">
        <v>176</v>
      </c>
      <c r="C54" s="195" t="s">
        <v>300</v>
      </c>
      <c r="D54" s="16" t="s">
        <v>2</v>
      </c>
      <c r="E54" s="23">
        <f t="shared" si="1"/>
        <v>10250</v>
      </c>
      <c r="F54" s="17">
        <f>F55+F56</f>
        <v>250</v>
      </c>
      <c r="G54" s="17">
        <f>G55+G56</f>
        <v>300</v>
      </c>
      <c r="H54" s="17">
        <f>H55+H56</f>
        <v>350</v>
      </c>
      <c r="I54" s="17">
        <f t="shared" ref="I54:J54" si="34">I55+I56</f>
        <v>4400</v>
      </c>
      <c r="J54" s="17">
        <f t="shared" si="34"/>
        <v>4950</v>
      </c>
      <c r="K54" s="195" t="s">
        <v>103</v>
      </c>
      <c r="L54" s="195" t="s">
        <v>18</v>
      </c>
    </row>
    <row r="55" spans="1:12" s="3" customFormat="1" ht="50.25" customHeight="1">
      <c r="A55" s="248"/>
      <c r="B55" s="195"/>
      <c r="C55" s="195"/>
      <c r="D55" s="18" t="s">
        <v>27</v>
      </c>
      <c r="E55" s="23">
        <f t="shared" si="1"/>
        <v>8500</v>
      </c>
      <c r="F55" s="17">
        <v>0</v>
      </c>
      <c r="G55" s="44">
        <v>0</v>
      </c>
      <c r="H55" s="44">
        <v>0</v>
      </c>
      <c r="I55" s="17">
        <v>4000</v>
      </c>
      <c r="J55" s="17">
        <v>4500</v>
      </c>
      <c r="K55" s="195"/>
      <c r="L55" s="195"/>
    </row>
    <row r="56" spans="1:12" s="3" customFormat="1" ht="33" customHeight="1">
      <c r="A56" s="249"/>
      <c r="B56" s="250"/>
      <c r="C56" s="250"/>
      <c r="D56" s="18" t="s">
        <v>3</v>
      </c>
      <c r="E56" s="23">
        <f t="shared" si="1"/>
        <v>1750</v>
      </c>
      <c r="F56" s="17">
        <v>250</v>
      </c>
      <c r="G56" s="44">
        <v>300</v>
      </c>
      <c r="H56" s="44">
        <v>350</v>
      </c>
      <c r="I56" s="17">
        <v>400</v>
      </c>
      <c r="J56" s="17">
        <v>450</v>
      </c>
      <c r="K56" s="250"/>
      <c r="L56" s="250"/>
    </row>
    <row r="57" spans="1:12" s="3" customFormat="1" ht="17.25" customHeight="1">
      <c r="A57" s="248" t="s">
        <v>355</v>
      </c>
      <c r="B57" s="195" t="s">
        <v>102</v>
      </c>
      <c r="C57" s="195" t="s">
        <v>291</v>
      </c>
      <c r="D57" s="16" t="s">
        <v>2</v>
      </c>
      <c r="E57" s="23">
        <f>+F57+G57+H57+I57+J57</f>
        <v>3000</v>
      </c>
      <c r="F57" s="17">
        <f t="shared" ref="F57:J57" si="35">F58</f>
        <v>3000</v>
      </c>
      <c r="G57" s="17">
        <f t="shared" si="35"/>
        <v>0</v>
      </c>
      <c r="H57" s="17">
        <f t="shared" si="35"/>
        <v>0</v>
      </c>
      <c r="I57" s="17">
        <f t="shared" si="35"/>
        <v>0</v>
      </c>
      <c r="J57" s="17">
        <f t="shared" si="35"/>
        <v>0</v>
      </c>
      <c r="K57" s="195" t="s">
        <v>179</v>
      </c>
      <c r="L57" s="195" t="s">
        <v>18</v>
      </c>
    </row>
    <row r="58" spans="1:12" s="3" customFormat="1" ht="56.25" customHeight="1">
      <c r="A58" s="248"/>
      <c r="B58" s="195"/>
      <c r="C58" s="195"/>
      <c r="D58" s="18" t="s">
        <v>3</v>
      </c>
      <c r="E58" s="23">
        <f>+F58+G58+H58+I58+J58</f>
        <v>3000</v>
      </c>
      <c r="F58" s="17">
        <v>3000</v>
      </c>
      <c r="G58" s="44">
        <v>0</v>
      </c>
      <c r="H58" s="44">
        <v>0</v>
      </c>
      <c r="I58" s="17">
        <v>0</v>
      </c>
      <c r="J58" s="17">
        <v>0</v>
      </c>
      <c r="K58" s="195"/>
      <c r="L58" s="195"/>
    </row>
    <row r="59" spans="1:12" s="3" customFormat="1" ht="21.75" customHeight="1">
      <c r="A59" s="181" t="s">
        <v>356</v>
      </c>
      <c r="B59" s="177" t="s">
        <v>101</v>
      </c>
      <c r="C59" s="177" t="s">
        <v>299</v>
      </c>
      <c r="D59" s="16" t="s">
        <v>2</v>
      </c>
      <c r="E59" s="23">
        <f>+F59+G59+H59+I59+J59</f>
        <v>1920</v>
      </c>
      <c r="F59" s="17">
        <f t="shared" ref="F59:J59" si="36">F60+F61</f>
        <v>130</v>
      </c>
      <c r="G59" s="17">
        <f t="shared" si="36"/>
        <v>140</v>
      </c>
      <c r="H59" s="17">
        <f t="shared" si="36"/>
        <v>150</v>
      </c>
      <c r="I59" s="17">
        <f t="shared" si="36"/>
        <v>1350</v>
      </c>
      <c r="J59" s="17">
        <f t="shared" si="36"/>
        <v>150</v>
      </c>
      <c r="K59" s="195" t="s">
        <v>92</v>
      </c>
      <c r="L59" s="177" t="s">
        <v>22</v>
      </c>
    </row>
    <row r="60" spans="1:12" s="3" customFormat="1" ht="48" customHeight="1">
      <c r="A60" s="183"/>
      <c r="B60" s="179"/>
      <c r="C60" s="179"/>
      <c r="D60" s="18" t="s">
        <v>27</v>
      </c>
      <c r="E60" s="23">
        <f>+F60+G60+H60+I60+J60</f>
        <v>1200</v>
      </c>
      <c r="F60" s="17">
        <v>0</v>
      </c>
      <c r="G60" s="44">
        <v>0</v>
      </c>
      <c r="H60" s="44">
        <v>0</v>
      </c>
      <c r="I60" s="17">
        <v>1200</v>
      </c>
      <c r="J60" s="17">
        <v>0</v>
      </c>
      <c r="K60" s="195"/>
      <c r="L60" s="179"/>
    </row>
    <row r="61" spans="1:12" s="3" customFormat="1" ht="57" customHeight="1">
      <c r="A61" s="182"/>
      <c r="B61" s="178"/>
      <c r="C61" s="178"/>
      <c r="D61" s="18" t="s">
        <v>3</v>
      </c>
      <c r="E61" s="23">
        <f>+F61+G61+H61+I61+J61</f>
        <v>720</v>
      </c>
      <c r="F61" s="17">
        <v>130</v>
      </c>
      <c r="G61" s="44">
        <v>140</v>
      </c>
      <c r="H61" s="44">
        <v>150</v>
      </c>
      <c r="I61" s="17">
        <v>150</v>
      </c>
      <c r="J61" s="17">
        <v>150</v>
      </c>
      <c r="K61" s="195"/>
      <c r="L61" s="178"/>
    </row>
    <row r="62" spans="1:12">
      <c r="A62" s="234" t="s">
        <v>77</v>
      </c>
      <c r="B62" s="199"/>
      <c r="C62" s="199"/>
      <c r="D62" s="199"/>
      <c r="E62" s="161">
        <f t="shared" si="1"/>
        <v>538235</v>
      </c>
      <c r="F62" s="162">
        <f t="shared" ref="F62:J62" si="37">F63+F64</f>
        <v>45380</v>
      </c>
      <c r="G62" s="162">
        <f t="shared" si="37"/>
        <v>82440</v>
      </c>
      <c r="H62" s="162">
        <f t="shared" si="37"/>
        <v>125500</v>
      </c>
      <c r="I62" s="162">
        <f t="shared" si="37"/>
        <v>120315</v>
      </c>
      <c r="J62" s="162">
        <f t="shared" si="37"/>
        <v>164600</v>
      </c>
      <c r="K62" s="235"/>
      <c r="L62" s="237"/>
    </row>
    <row r="63" spans="1:12">
      <c r="A63" s="238" t="s">
        <v>277</v>
      </c>
      <c r="B63" s="204"/>
      <c r="C63" s="204"/>
      <c r="D63" s="204"/>
      <c r="E63" s="163">
        <f t="shared" si="1"/>
        <v>137500</v>
      </c>
      <c r="F63" s="164">
        <f>F11+F33</f>
        <v>0</v>
      </c>
      <c r="G63" s="164">
        <f t="shared" ref="G63:J63" si="38">G11+G33</f>
        <v>0</v>
      </c>
      <c r="H63" s="164">
        <f t="shared" si="38"/>
        <v>0</v>
      </c>
      <c r="I63" s="164">
        <f t="shared" si="38"/>
        <v>48500</v>
      </c>
      <c r="J63" s="164">
        <f t="shared" si="38"/>
        <v>89000</v>
      </c>
      <c r="K63" s="236"/>
      <c r="L63" s="236"/>
    </row>
    <row r="64" spans="1:12">
      <c r="A64" s="238" t="s">
        <v>3</v>
      </c>
      <c r="B64" s="204"/>
      <c r="C64" s="204"/>
      <c r="D64" s="204"/>
      <c r="E64" s="163">
        <f t="shared" ref="E64" si="39">+F64+G64+H64+I64+J64</f>
        <v>400735</v>
      </c>
      <c r="F64" s="165">
        <f>F12+F34</f>
        <v>45380</v>
      </c>
      <c r="G64" s="165">
        <f t="shared" ref="G64:J64" si="40">G12+G34</f>
        <v>82440</v>
      </c>
      <c r="H64" s="165">
        <f t="shared" si="40"/>
        <v>125500</v>
      </c>
      <c r="I64" s="165">
        <f t="shared" si="40"/>
        <v>71815</v>
      </c>
      <c r="J64" s="165">
        <f t="shared" si="40"/>
        <v>75600</v>
      </c>
      <c r="K64" s="236"/>
      <c r="L64" s="236"/>
    </row>
    <row r="65" spans="1:12">
      <c r="A65" s="133"/>
      <c r="B65" s="134"/>
      <c r="C65" s="134"/>
      <c r="D65" s="135"/>
      <c r="E65" s="136"/>
      <c r="F65" s="136"/>
      <c r="G65" s="136"/>
      <c r="H65" s="136"/>
      <c r="I65" s="136"/>
      <c r="J65" s="136"/>
      <c r="K65" s="137"/>
      <c r="L65" s="134"/>
    </row>
    <row r="66" spans="1:12">
      <c r="A66" s="3"/>
      <c r="L66" s="111"/>
    </row>
    <row r="67" spans="1:12">
      <c r="A67" s="3"/>
    </row>
    <row r="68" spans="1:12">
      <c r="A68" s="3"/>
    </row>
    <row r="69" spans="1:12">
      <c r="A69" s="3"/>
    </row>
    <row r="70" spans="1:12">
      <c r="A70" s="3"/>
    </row>
    <row r="71" spans="1:12">
      <c r="A71" s="3"/>
    </row>
  </sheetData>
  <mergeCells count="124">
    <mergeCell ref="A42:A43"/>
    <mergeCell ref="B42:B43"/>
    <mergeCell ref="C42:C43"/>
    <mergeCell ref="K42:K43"/>
    <mergeCell ref="L42:L43"/>
    <mergeCell ref="A48:A50"/>
    <mergeCell ref="B48:B50"/>
    <mergeCell ref="C48:C50"/>
    <mergeCell ref="K48:K50"/>
    <mergeCell ref="L48:L50"/>
    <mergeCell ref="A44:A45"/>
    <mergeCell ref="B44:B45"/>
    <mergeCell ref="C44:C45"/>
    <mergeCell ref="K44:K45"/>
    <mergeCell ref="L44:L45"/>
    <mergeCell ref="A46:A47"/>
    <mergeCell ref="B46:B47"/>
    <mergeCell ref="C46:C47"/>
    <mergeCell ref="K46:K47"/>
    <mergeCell ref="L46:L47"/>
    <mergeCell ref="A38:A39"/>
    <mergeCell ref="B38:B39"/>
    <mergeCell ref="C38:C39"/>
    <mergeCell ref="K38:K39"/>
    <mergeCell ref="L38:L39"/>
    <mergeCell ref="A40:A41"/>
    <mergeCell ref="B40:B41"/>
    <mergeCell ref="C40:C41"/>
    <mergeCell ref="K40:K41"/>
    <mergeCell ref="L40:L41"/>
    <mergeCell ref="A32:A34"/>
    <mergeCell ref="B32:B34"/>
    <mergeCell ref="C32:C34"/>
    <mergeCell ref="K32:K34"/>
    <mergeCell ref="L32:L34"/>
    <mergeCell ref="A35:A37"/>
    <mergeCell ref="B35:B37"/>
    <mergeCell ref="C35:C37"/>
    <mergeCell ref="K35:K37"/>
    <mergeCell ref="L35:L37"/>
    <mergeCell ref="K26:K27"/>
    <mergeCell ref="L26:L27"/>
    <mergeCell ref="A28:A29"/>
    <mergeCell ref="B28:B29"/>
    <mergeCell ref="C28:C29"/>
    <mergeCell ref="K28:K29"/>
    <mergeCell ref="L28:L29"/>
    <mergeCell ref="A30:A31"/>
    <mergeCell ref="B30:B31"/>
    <mergeCell ref="C30:C31"/>
    <mergeCell ref="K30:K31"/>
    <mergeCell ref="L30:L31"/>
    <mergeCell ref="A59:A61"/>
    <mergeCell ref="B59:B61"/>
    <mergeCell ref="C59:C61"/>
    <mergeCell ref="K59:K61"/>
    <mergeCell ref="L59:L61"/>
    <mergeCell ref="A57:A58"/>
    <mergeCell ref="B57:B58"/>
    <mergeCell ref="C57:C58"/>
    <mergeCell ref="K57:K58"/>
    <mergeCell ref="L57:L58"/>
    <mergeCell ref="A62:D62"/>
    <mergeCell ref="K62:K64"/>
    <mergeCell ref="L62:L64"/>
    <mergeCell ref="A63:D63"/>
    <mergeCell ref="A64:D64"/>
    <mergeCell ref="A10:A12"/>
    <mergeCell ref="B10:B12"/>
    <mergeCell ref="K10:K12"/>
    <mergeCell ref="L10:L12"/>
    <mergeCell ref="C10:C12"/>
    <mergeCell ref="A13:A16"/>
    <mergeCell ref="B13:B16"/>
    <mergeCell ref="C13:C16"/>
    <mergeCell ref="K13:K16"/>
    <mergeCell ref="L13:L16"/>
    <mergeCell ref="A51:A53"/>
    <mergeCell ref="A54:A56"/>
    <mergeCell ref="B54:B56"/>
    <mergeCell ref="C54:C56"/>
    <mergeCell ref="K54:K56"/>
    <mergeCell ref="L54:L56"/>
    <mergeCell ref="B51:B53"/>
    <mergeCell ref="C51:C53"/>
    <mergeCell ref="K51:K53"/>
    <mergeCell ref="F1:L1"/>
    <mergeCell ref="A4:L4"/>
    <mergeCell ref="A6:L6"/>
    <mergeCell ref="A7:A8"/>
    <mergeCell ref="B7:B8"/>
    <mergeCell ref="C7:C8"/>
    <mergeCell ref="D7:D8"/>
    <mergeCell ref="E7:E8"/>
    <mergeCell ref="A5:L5"/>
    <mergeCell ref="K7:K8"/>
    <mergeCell ref="L7:L8"/>
    <mergeCell ref="F7:J7"/>
    <mergeCell ref="I2:L2"/>
    <mergeCell ref="I3:L3"/>
    <mergeCell ref="L51:L53"/>
    <mergeCell ref="A18:A19"/>
    <mergeCell ref="B18:B19"/>
    <mergeCell ref="C18:C19"/>
    <mergeCell ref="K18:K19"/>
    <mergeCell ref="L18:L19"/>
    <mergeCell ref="A20:A21"/>
    <mergeCell ref="B20:B21"/>
    <mergeCell ref="C20:C21"/>
    <mergeCell ref="K20:K21"/>
    <mergeCell ref="L20:L21"/>
    <mergeCell ref="A22:A23"/>
    <mergeCell ref="B22:B23"/>
    <mergeCell ref="C22:C23"/>
    <mergeCell ref="K22:K23"/>
    <mergeCell ref="L22:L23"/>
    <mergeCell ref="A24:A25"/>
    <mergeCell ref="B24:B25"/>
    <mergeCell ref="C24:C25"/>
    <mergeCell ref="K24:K25"/>
    <mergeCell ref="L24:L25"/>
    <mergeCell ref="A26:A27"/>
    <mergeCell ref="B26:B27"/>
    <mergeCell ref="C26:C27"/>
  </mergeCells>
  <pageMargins left="0.39370078740157483" right="0" top="0.19685039370078741" bottom="0.19685039370078741" header="0" footer="0"/>
  <pageSetup paperSize="9" fitToHeight="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M27"/>
  <sheetViews>
    <sheetView topLeftCell="A23" zoomScale="130" zoomScaleNormal="130" workbookViewId="0">
      <selection activeCell="I23" sqref="I23"/>
    </sheetView>
  </sheetViews>
  <sheetFormatPr defaultRowHeight="15"/>
  <cols>
    <col min="1" max="1" width="5" customWidth="1"/>
    <col min="2" max="2" width="22.5703125" customWidth="1"/>
    <col min="3" max="3" width="10" customWidth="1"/>
    <col min="4" max="4" width="10.28515625" customWidth="1"/>
    <col min="5" max="5" width="25.28515625" customWidth="1"/>
    <col min="6" max="6" width="6.5703125" customWidth="1"/>
    <col min="7" max="7" width="14" customWidth="1"/>
    <col min="8" max="8" width="9.5703125" customWidth="1"/>
    <col min="9" max="10" width="6" customWidth="1"/>
    <col min="11" max="11" width="6.42578125" customWidth="1"/>
    <col min="12" max="12" width="6" customWidth="1"/>
    <col min="13" max="13" width="5.5703125" customWidth="1"/>
    <col min="15" max="15" width="9.28515625" bestFit="1" customWidth="1"/>
  </cols>
  <sheetData>
    <row r="1" spans="1:13" ht="15.75">
      <c r="A1" s="109"/>
      <c r="B1" s="109"/>
      <c r="C1" s="109"/>
      <c r="D1" s="109"/>
      <c r="E1" s="109"/>
      <c r="F1" s="109"/>
      <c r="G1" s="258"/>
      <c r="H1" s="258"/>
      <c r="I1" s="258"/>
      <c r="J1" s="258"/>
      <c r="K1" s="215"/>
      <c r="L1" s="215"/>
      <c r="M1" s="215"/>
    </row>
    <row r="2" spans="1:13" ht="7.5" customHeight="1">
      <c r="A2" s="109"/>
      <c r="B2" s="109"/>
      <c r="C2" s="109"/>
      <c r="D2" s="109"/>
      <c r="E2" s="109"/>
      <c r="F2" s="109"/>
      <c r="G2" s="214"/>
      <c r="H2" s="214"/>
      <c r="I2" s="214"/>
      <c r="J2" s="214"/>
      <c r="K2" s="215"/>
      <c r="L2" s="215"/>
      <c r="M2" s="215"/>
    </row>
    <row r="3" spans="1:13" s="1" customFormat="1" ht="19.5" customHeight="1">
      <c r="A3" s="110"/>
      <c r="B3" s="110"/>
      <c r="C3" s="110"/>
      <c r="D3" s="110"/>
      <c r="E3" s="110"/>
      <c r="F3" s="110"/>
      <c r="G3" s="110"/>
      <c r="H3" s="210" t="s">
        <v>156</v>
      </c>
      <c r="I3" s="184"/>
      <c r="J3" s="184"/>
      <c r="K3" s="209"/>
      <c r="L3" s="209"/>
      <c r="M3" s="209"/>
    </row>
    <row r="4" spans="1:13" s="8" customFormat="1" ht="15" customHeight="1">
      <c r="A4" s="106"/>
      <c r="B4" s="106"/>
      <c r="C4" s="106"/>
      <c r="D4" s="106"/>
      <c r="E4" s="106"/>
      <c r="F4" s="106"/>
      <c r="G4" s="106"/>
      <c r="H4" s="210" t="s">
        <v>171</v>
      </c>
      <c r="I4" s="184"/>
      <c r="J4" s="184"/>
      <c r="K4" s="209"/>
      <c r="L4" s="209"/>
      <c r="M4" s="209"/>
    </row>
    <row r="5" spans="1:13" s="1" customFormat="1" ht="25.5" customHeight="1">
      <c r="A5" s="216" t="s">
        <v>54</v>
      </c>
      <c r="B5" s="216"/>
      <c r="C5" s="216"/>
      <c r="D5" s="216"/>
      <c r="E5" s="216"/>
      <c r="F5" s="216"/>
      <c r="G5" s="216"/>
      <c r="H5" s="216"/>
      <c r="I5" s="216"/>
      <c r="J5" s="216"/>
      <c r="K5" s="218"/>
      <c r="L5" s="218"/>
      <c r="M5" s="218"/>
    </row>
    <row r="6" spans="1:13" s="1" customFormat="1" ht="16.5" customHeight="1">
      <c r="A6" s="216" t="s">
        <v>172</v>
      </c>
      <c r="B6" s="216"/>
      <c r="C6" s="216"/>
      <c r="D6" s="216"/>
      <c r="E6" s="216"/>
      <c r="F6" s="216"/>
      <c r="G6" s="216"/>
      <c r="H6" s="216"/>
      <c r="I6" s="216"/>
      <c r="J6" s="216"/>
      <c r="K6" s="218"/>
      <c r="L6" s="218"/>
      <c r="M6" s="218"/>
    </row>
    <row r="7" spans="1:13" s="1" customForma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3" s="2" customFormat="1" ht="66" customHeight="1">
      <c r="A8" s="221" t="s">
        <v>4</v>
      </c>
      <c r="B8" s="221" t="s">
        <v>46</v>
      </c>
      <c r="C8" s="220" t="s">
        <v>47</v>
      </c>
      <c r="D8" s="220"/>
      <c r="E8" s="220" t="s">
        <v>48</v>
      </c>
      <c r="F8" s="225" t="s">
        <v>5</v>
      </c>
      <c r="G8" s="223" t="s">
        <v>49</v>
      </c>
      <c r="H8" s="225" t="s">
        <v>148</v>
      </c>
      <c r="I8" s="226" t="s">
        <v>114</v>
      </c>
      <c r="J8" s="226"/>
      <c r="K8" s="227"/>
      <c r="L8" s="227"/>
      <c r="M8" s="228"/>
    </row>
    <row r="9" spans="1:13" s="2" customFormat="1" ht="60" customHeight="1">
      <c r="A9" s="222"/>
      <c r="B9" s="213"/>
      <c r="C9" s="11" t="s">
        <v>34</v>
      </c>
      <c r="D9" s="10" t="s">
        <v>1</v>
      </c>
      <c r="E9" s="220"/>
      <c r="F9" s="225"/>
      <c r="G9" s="224"/>
      <c r="H9" s="225"/>
      <c r="I9" s="92" t="s">
        <v>142</v>
      </c>
      <c r="J9" s="92" t="s">
        <v>143</v>
      </c>
      <c r="K9" s="92" t="s">
        <v>144</v>
      </c>
      <c r="L9" s="92" t="s">
        <v>145</v>
      </c>
      <c r="M9" s="92" t="s">
        <v>146</v>
      </c>
    </row>
    <row r="10" spans="1:13" s="2" customFormat="1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21">
        <v>11</v>
      </c>
      <c r="L10" s="121">
        <v>12</v>
      </c>
      <c r="M10" s="121">
        <v>13</v>
      </c>
    </row>
    <row r="11" spans="1:13" s="4" customFormat="1" ht="44.25" hidden="1" customHeight="1">
      <c r="A11" s="219"/>
      <c r="B11" s="33"/>
      <c r="C11" s="38"/>
      <c r="D11" s="38"/>
      <c r="E11" s="12" t="s">
        <v>6</v>
      </c>
      <c r="F11" s="12"/>
      <c r="G11" s="33"/>
      <c r="H11" s="12"/>
      <c r="I11" s="12"/>
      <c r="J11" s="12"/>
      <c r="K11" s="40"/>
      <c r="L11" s="40"/>
      <c r="M11" s="40"/>
    </row>
    <row r="12" spans="1:13" s="4" customFormat="1" ht="3" hidden="1" customHeight="1">
      <c r="A12" s="219"/>
      <c r="B12" s="33"/>
      <c r="C12" s="38"/>
      <c r="D12" s="38"/>
      <c r="E12" s="13" t="s">
        <v>7</v>
      </c>
      <c r="F12" s="12"/>
      <c r="G12" s="33"/>
      <c r="H12" s="12"/>
      <c r="I12" s="12"/>
      <c r="J12" s="12"/>
      <c r="K12" s="40"/>
      <c r="L12" s="40"/>
      <c r="M12" s="40"/>
    </row>
    <row r="13" spans="1:13" s="4" customFormat="1" ht="15" hidden="1" customHeight="1">
      <c r="A13" s="219"/>
      <c r="B13" s="33"/>
      <c r="C13" s="38"/>
      <c r="D13" s="38"/>
      <c r="E13" s="13" t="s">
        <v>7</v>
      </c>
      <c r="F13" s="12"/>
      <c r="G13" s="33"/>
      <c r="H13" s="12"/>
      <c r="I13" s="12"/>
      <c r="J13" s="12"/>
      <c r="K13" s="40"/>
      <c r="L13" s="40"/>
      <c r="M13" s="40"/>
    </row>
    <row r="14" spans="1:13" s="4" customFormat="1" ht="3" hidden="1" customHeight="1">
      <c r="A14" s="219"/>
      <c r="B14" s="33"/>
      <c r="C14" s="38"/>
      <c r="D14" s="38"/>
      <c r="E14" s="12" t="s">
        <v>6</v>
      </c>
      <c r="F14" s="12"/>
      <c r="G14" s="33"/>
      <c r="H14" s="12"/>
      <c r="I14" s="12"/>
      <c r="J14" s="12"/>
      <c r="K14" s="40"/>
      <c r="L14" s="40"/>
      <c r="M14" s="40"/>
    </row>
    <row r="15" spans="1:13" s="4" customFormat="1" ht="15" hidden="1" customHeight="1">
      <c r="A15" s="219"/>
      <c r="B15" s="33"/>
      <c r="C15" s="38"/>
      <c r="D15" s="38"/>
      <c r="E15" s="13" t="s">
        <v>7</v>
      </c>
      <c r="F15" s="12"/>
      <c r="G15" s="33"/>
      <c r="H15" s="12"/>
      <c r="I15" s="12"/>
      <c r="J15" s="12"/>
      <c r="K15" s="40"/>
      <c r="L15" s="40"/>
      <c r="M15" s="40"/>
    </row>
    <row r="16" spans="1:13" s="4" customFormat="1" ht="63.75" hidden="1" customHeight="1">
      <c r="A16" s="219"/>
      <c r="B16" s="33"/>
      <c r="C16" s="38"/>
      <c r="D16" s="38"/>
      <c r="E16" s="13" t="s">
        <v>7</v>
      </c>
      <c r="F16" s="12"/>
      <c r="G16" s="33"/>
      <c r="H16" s="12"/>
      <c r="I16" s="12"/>
      <c r="J16" s="12"/>
      <c r="K16" s="40"/>
      <c r="L16" s="40"/>
      <c r="M16" s="40"/>
    </row>
    <row r="17" spans="1:13" s="4" customFormat="1" ht="0.75" hidden="1" customHeight="1">
      <c r="A17" s="219"/>
      <c r="B17" s="33"/>
      <c r="C17" s="38"/>
      <c r="D17" s="38"/>
      <c r="E17" s="12" t="s">
        <v>6</v>
      </c>
      <c r="F17" s="12"/>
      <c r="G17" s="33"/>
      <c r="H17" s="12"/>
      <c r="I17" s="12"/>
      <c r="J17" s="12"/>
      <c r="K17" s="40"/>
      <c r="L17" s="40"/>
      <c r="M17" s="40"/>
    </row>
    <row r="18" spans="1:13" s="4" customFormat="1" ht="15" hidden="1" customHeight="1">
      <c r="A18" s="219"/>
      <c r="B18" s="96"/>
      <c r="C18" s="97"/>
      <c r="D18" s="38"/>
      <c r="E18" s="13" t="s">
        <v>7</v>
      </c>
      <c r="F18" s="12"/>
      <c r="G18" s="33"/>
      <c r="H18" s="12"/>
      <c r="I18" s="12"/>
      <c r="J18" s="12"/>
      <c r="K18" s="40"/>
      <c r="L18" s="40"/>
      <c r="M18" s="40"/>
    </row>
    <row r="19" spans="1:13" s="4" customFormat="1" ht="35.25" hidden="1" customHeight="1">
      <c r="A19" s="219"/>
      <c r="B19" s="96"/>
      <c r="C19" s="97"/>
      <c r="D19" s="38"/>
      <c r="E19" s="13" t="s">
        <v>7</v>
      </c>
      <c r="F19" s="12"/>
      <c r="G19" s="33"/>
      <c r="H19" s="12"/>
      <c r="I19" s="12"/>
      <c r="J19" s="12"/>
      <c r="K19" s="40"/>
      <c r="L19" s="40"/>
      <c r="M19" s="40"/>
    </row>
    <row r="20" spans="1:13" s="4" customFormat="1" ht="13.5" hidden="1" customHeight="1">
      <c r="A20" s="219"/>
      <c r="B20" s="96"/>
      <c r="C20" s="97"/>
      <c r="D20" s="38"/>
      <c r="E20" s="12" t="s">
        <v>6</v>
      </c>
      <c r="F20" s="12" t="s">
        <v>16</v>
      </c>
      <c r="G20" s="33"/>
      <c r="H20" s="12"/>
      <c r="I20" s="12"/>
      <c r="J20" s="12"/>
      <c r="K20" s="40"/>
      <c r="L20" s="40"/>
      <c r="M20" s="40"/>
    </row>
    <row r="21" spans="1:13" s="4" customFormat="1" ht="15" hidden="1" customHeight="1">
      <c r="A21" s="219"/>
      <c r="B21" s="96"/>
      <c r="C21" s="97"/>
      <c r="D21" s="38"/>
      <c r="E21" s="13" t="s">
        <v>7</v>
      </c>
      <c r="F21" s="12" t="s">
        <v>16</v>
      </c>
      <c r="G21" s="33"/>
      <c r="H21" s="12"/>
      <c r="I21" s="12"/>
      <c r="J21" s="12"/>
      <c r="K21" s="40"/>
      <c r="L21" s="40"/>
      <c r="M21" s="40"/>
    </row>
    <row r="22" spans="1:13" s="4" customFormat="1" ht="1.5" hidden="1" customHeight="1">
      <c r="A22" s="219"/>
      <c r="B22" s="96"/>
      <c r="C22" s="97"/>
      <c r="D22" s="38"/>
      <c r="E22" s="13" t="s">
        <v>7</v>
      </c>
      <c r="F22" s="12" t="s">
        <v>16</v>
      </c>
      <c r="G22" s="33"/>
      <c r="H22" s="12"/>
      <c r="I22" s="12"/>
      <c r="J22" s="12"/>
      <c r="K22" s="40"/>
      <c r="L22" s="40"/>
      <c r="M22" s="40"/>
    </row>
    <row r="23" spans="1:13" s="4" customFormat="1" ht="84" customHeight="1">
      <c r="A23" s="167" t="s">
        <v>14</v>
      </c>
      <c r="B23" s="259" t="s">
        <v>342</v>
      </c>
      <c r="C23" s="262">
        <v>47000</v>
      </c>
      <c r="D23" s="262">
        <v>293265</v>
      </c>
      <c r="E23" s="155" t="s">
        <v>165</v>
      </c>
      <c r="F23" s="170" t="s">
        <v>166</v>
      </c>
      <c r="G23" s="26" t="s">
        <v>359</v>
      </c>
      <c r="H23" s="172">
        <v>90</v>
      </c>
      <c r="I23" s="172">
        <v>92</v>
      </c>
      <c r="J23" s="172">
        <v>93</v>
      </c>
      <c r="K23" s="172">
        <v>94</v>
      </c>
      <c r="L23" s="167">
        <v>94.5</v>
      </c>
      <c r="M23" s="167">
        <v>95</v>
      </c>
    </row>
    <row r="24" spans="1:13" s="4" customFormat="1" ht="72.75" customHeight="1">
      <c r="A24" s="167" t="s">
        <v>352</v>
      </c>
      <c r="B24" s="259"/>
      <c r="C24" s="262"/>
      <c r="D24" s="262"/>
      <c r="E24" s="25" t="s">
        <v>360</v>
      </c>
      <c r="F24" s="26" t="s">
        <v>361</v>
      </c>
      <c r="G24" s="26" t="s">
        <v>359</v>
      </c>
      <c r="H24" s="170">
        <v>0</v>
      </c>
      <c r="I24" s="152" t="s">
        <v>362</v>
      </c>
      <c r="J24" s="152" t="s">
        <v>363</v>
      </c>
      <c r="K24" s="152" t="s">
        <v>364</v>
      </c>
      <c r="L24" s="115" t="s">
        <v>364</v>
      </c>
      <c r="M24" s="167" t="s">
        <v>365</v>
      </c>
    </row>
    <row r="25" spans="1:13" s="4" customFormat="1" ht="63.75" customHeight="1">
      <c r="A25" s="167" t="s">
        <v>366</v>
      </c>
      <c r="B25" s="260" t="s">
        <v>343</v>
      </c>
      <c r="C25" s="263">
        <v>90500</v>
      </c>
      <c r="D25" s="263">
        <v>107470</v>
      </c>
      <c r="E25" s="25" t="s">
        <v>269</v>
      </c>
      <c r="F25" s="170" t="s">
        <v>107</v>
      </c>
      <c r="G25" s="26" t="s">
        <v>340</v>
      </c>
      <c r="H25" s="115">
        <v>0</v>
      </c>
      <c r="I25" s="115">
        <v>4</v>
      </c>
      <c r="J25" s="115">
        <v>3</v>
      </c>
      <c r="K25" s="167">
        <v>3</v>
      </c>
      <c r="L25" s="167">
        <v>3</v>
      </c>
      <c r="M25" s="167">
        <v>3</v>
      </c>
    </row>
    <row r="26" spans="1:13" s="4" customFormat="1" ht="78" customHeight="1">
      <c r="A26" s="167" t="s">
        <v>367</v>
      </c>
      <c r="B26" s="261"/>
      <c r="C26" s="263"/>
      <c r="D26" s="263"/>
      <c r="E26" s="25" t="s">
        <v>368</v>
      </c>
      <c r="F26" s="170" t="s">
        <v>169</v>
      </c>
      <c r="G26" s="26" t="s">
        <v>339</v>
      </c>
      <c r="H26" s="152">
        <v>7.0000000000000001E-3</v>
      </c>
      <c r="I26" s="152">
        <v>7.0000000000000001E-3</v>
      </c>
      <c r="J26" s="152">
        <v>7.0000000000000001E-3</v>
      </c>
      <c r="K26" s="152">
        <v>7.0000000000000001E-3</v>
      </c>
      <c r="L26" s="152">
        <v>7.0000000000000001E-3</v>
      </c>
      <c r="M26" s="152">
        <v>7.0000000000000001E-3</v>
      </c>
    </row>
    <row r="27" spans="1:13">
      <c r="K27" s="108"/>
      <c r="M27" s="108"/>
    </row>
  </sheetData>
  <mergeCells count="24">
    <mergeCell ref="A20:A22"/>
    <mergeCell ref="A17:A19"/>
    <mergeCell ref="G8:G9"/>
    <mergeCell ref="A11:A13"/>
    <mergeCell ref="A8:A9"/>
    <mergeCell ref="B8:B9"/>
    <mergeCell ref="A14:A16"/>
    <mergeCell ref="B23:B24"/>
    <mergeCell ref="B25:B26"/>
    <mergeCell ref="C23:C24"/>
    <mergeCell ref="D23:D24"/>
    <mergeCell ref="C25:C26"/>
    <mergeCell ref="D25:D26"/>
    <mergeCell ref="G1:M1"/>
    <mergeCell ref="A6:M6"/>
    <mergeCell ref="I8:M8"/>
    <mergeCell ref="C8:D8"/>
    <mergeCell ref="G2:M2"/>
    <mergeCell ref="H3:M3"/>
    <mergeCell ref="H4:M4"/>
    <mergeCell ref="A5:M5"/>
    <mergeCell ref="E8:E9"/>
    <mergeCell ref="F8:F9"/>
    <mergeCell ref="H8:H9"/>
  </mergeCells>
  <phoneticPr fontId="2" type="noConversion"/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M126"/>
  <sheetViews>
    <sheetView view="pageBreakPreview" topLeftCell="A117" zoomScale="120" zoomScaleNormal="115" zoomScaleSheetLayoutView="120" workbookViewId="0">
      <selection activeCell="E58" sqref="E58"/>
    </sheetView>
  </sheetViews>
  <sheetFormatPr defaultRowHeight="15"/>
  <cols>
    <col min="1" max="1" width="5.7109375" style="6" customWidth="1"/>
    <col min="2" max="2" width="18.5703125" style="6" customWidth="1"/>
    <col min="3" max="3" width="12.7109375" style="6" customWidth="1"/>
    <col min="4" max="4" width="12" style="6" customWidth="1"/>
    <col min="5" max="10" width="11.42578125" style="6" customWidth="1"/>
    <col min="11" max="11" width="10.5703125" style="6" customWidth="1"/>
    <col min="12" max="12" width="12.7109375" style="6" customWidth="1"/>
    <col min="13" max="13" width="10.5703125" style="6" bestFit="1" customWidth="1"/>
    <col min="14" max="16384" width="9.140625" style="6"/>
  </cols>
  <sheetData>
    <row r="1" spans="1:13" ht="15.75">
      <c r="A1" s="105"/>
      <c r="B1" s="105"/>
      <c r="C1" s="105"/>
      <c r="D1" s="105"/>
      <c r="E1" s="105"/>
      <c r="F1" s="233"/>
      <c r="G1" s="233"/>
      <c r="H1" s="233"/>
      <c r="I1" s="233"/>
      <c r="J1" s="233"/>
      <c r="K1" s="233"/>
      <c r="L1" s="233"/>
    </row>
    <row r="2" spans="1:13" ht="15.75">
      <c r="A2" s="105"/>
      <c r="B2" s="105"/>
      <c r="C2" s="105"/>
      <c r="D2" s="105"/>
      <c r="E2" s="105"/>
      <c r="F2" s="233"/>
      <c r="G2" s="233"/>
      <c r="H2" s="233"/>
      <c r="I2" s="233"/>
      <c r="J2" s="233"/>
      <c r="K2" s="233"/>
      <c r="L2" s="233"/>
    </row>
    <row r="3" spans="1:13" ht="15.75">
      <c r="A3" s="105"/>
      <c r="B3" s="105"/>
      <c r="C3" s="105"/>
      <c r="D3" s="105"/>
      <c r="E3" s="105"/>
      <c r="F3" s="233"/>
      <c r="G3" s="233"/>
      <c r="H3" s="233"/>
      <c r="I3" s="233"/>
      <c r="J3" s="233"/>
      <c r="K3" s="233"/>
      <c r="L3" s="233"/>
    </row>
    <row r="4" spans="1:13" ht="15.75">
      <c r="A4" s="105"/>
      <c r="B4" s="105"/>
      <c r="C4" s="105"/>
      <c r="D4" s="105"/>
      <c r="E4" s="105"/>
      <c r="F4" s="233"/>
      <c r="G4" s="233"/>
      <c r="H4" s="233"/>
      <c r="I4" s="233"/>
      <c r="J4" s="233"/>
      <c r="K4" s="233"/>
      <c r="L4" s="233"/>
    </row>
    <row r="5" spans="1:13" s="8" customFormat="1" ht="18" customHeight="1">
      <c r="A5" s="106"/>
      <c r="B5" s="106"/>
      <c r="C5" s="106"/>
      <c r="D5" s="106"/>
      <c r="E5" s="106"/>
      <c r="F5" s="184" t="s">
        <v>337</v>
      </c>
      <c r="G5" s="184"/>
      <c r="H5" s="184"/>
      <c r="I5" s="184"/>
      <c r="J5" s="184"/>
      <c r="K5" s="184"/>
      <c r="L5" s="184"/>
    </row>
    <row r="6" spans="1:13" s="8" customFormat="1" ht="43.5" customHeight="1">
      <c r="A6" s="106"/>
      <c r="B6" s="106"/>
      <c r="C6" s="106"/>
      <c r="D6" s="106"/>
      <c r="E6" s="106"/>
      <c r="F6" s="160"/>
      <c r="G6" s="160"/>
      <c r="H6" s="184" t="s">
        <v>326</v>
      </c>
      <c r="I6" s="184"/>
      <c r="J6" s="184"/>
      <c r="K6" s="184"/>
      <c r="L6" s="184"/>
    </row>
    <row r="7" spans="1:13" ht="24.75" customHeight="1">
      <c r="A7" s="185" t="s">
        <v>55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</row>
    <row r="8" spans="1:13" ht="15" customHeight="1">
      <c r="A8" s="185" t="s">
        <v>159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13" ht="18" customHeight="1">
      <c r="A9" s="186"/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</row>
    <row r="10" spans="1:13" ht="24.75" customHeight="1">
      <c r="A10" s="187" t="s">
        <v>4</v>
      </c>
      <c r="B10" s="189" t="s">
        <v>36</v>
      </c>
      <c r="C10" s="189" t="s">
        <v>52</v>
      </c>
      <c r="D10" s="189" t="s">
        <v>37</v>
      </c>
      <c r="E10" s="189" t="s">
        <v>53</v>
      </c>
      <c r="F10" s="191" t="s">
        <v>20</v>
      </c>
      <c r="G10" s="191"/>
      <c r="H10" s="192"/>
      <c r="I10" s="192"/>
      <c r="J10" s="193"/>
      <c r="K10" s="189" t="s">
        <v>115</v>
      </c>
      <c r="L10" s="189" t="s">
        <v>38</v>
      </c>
    </row>
    <row r="11" spans="1:13" ht="99" customHeight="1">
      <c r="A11" s="188"/>
      <c r="B11" s="190"/>
      <c r="C11" s="190"/>
      <c r="D11" s="190"/>
      <c r="E11" s="190"/>
      <c r="F11" s="15" t="s">
        <v>142</v>
      </c>
      <c r="G11" s="15" t="s">
        <v>143</v>
      </c>
      <c r="H11" s="15" t="s">
        <v>144</v>
      </c>
      <c r="I11" s="15" t="s">
        <v>145</v>
      </c>
      <c r="J11" s="15" t="s">
        <v>146</v>
      </c>
      <c r="K11" s="190"/>
      <c r="L11" s="190"/>
      <c r="M11" s="7"/>
    </row>
    <row r="12" spans="1:13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8</v>
      </c>
      <c r="G12" s="15">
        <v>9</v>
      </c>
      <c r="H12" s="15">
        <v>10</v>
      </c>
      <c r="I12" s="15">
        <v>11</v>
      </c>
      <c r="J12" s="15">
        <v>12</v>
      </c>
      <c r="K12" s="15">
        <v>13</v>
      </c>
      <c r="L12" s="15">
        <v>14</v>
      </c>
    </row>
    <row r="13" spans="1:13" ht="57.75" hidden="1" customHeight="1">
      <c r="A13" s="36"/>
      <c r="B13" s="37"/>
      <c r="C13" s="39"/>
      <c r="D13" s="18" t="s">
        <v>0</v>
      </c>
      <c r="E13" s="23" t="e">
        <f>#REF!+#REF!+#REF!+F13+G13</f>
        <v>#REF!</v>
      </c>
      <c r="F13" s="20"/>
      <c r="G13" s="20"/>
      <c r="H13" s="24"/>
      <c r="I13" s="24"/>
      <c r="J13" s="24"/>
      <c r="K13" s="131"/>
      <c r="L13" s="131"/>
    </row>
    <row r="14" spans="1:13" s="3" customFormat="1" ht="45.75" hidden="1" customHeight="1">
      <c r="A14" s="34"/>
      <c r="B14" s="35"/>
      <c r="C14" s="35"/>
      <c r="D14" s="47" t="s">
        <v>0</v>
      </c>
      <c r="E14" s="43" t="e">
        <f>#REF!+#REF!+#REF!+F14+G14</f>
        <v>#REF!</v>
      </c>
      <c r="F14" s="24"/>
      <c r="G14" s="24"/>
      <c r="H14" s="24"/>
      <c r="I14" s="24"/>
      <c r="J14" s="24"/>
      <c r="K14" s="141"/>
      <c r="L14" s="142"/>
    </row>
    <row r="15" spans="1:13" s="3" customFormat="1" ht="27.75" customHeight="1">
      <c r="A15" s="248" t="s">
        <v>8</v>
      </c>
      <c r="B15" s="195" t="s">
        <v>402</v>
      </c>
      <c r="C15" s="195"/>
      <c r="D15" s="18" t="s">
        <v>2</v>
      </c>
      <c r="E15" s="23">
        <f>F15+G15+H15+I15+J15</f>
        <v>1540654.6</v>
      </c>
      <c r="F15" s="17">
        <f>F16+F17</f>
        <v>493984.5</v>
      </c>
      <c r="G15" s="17">
        <f t="shared" ref="G15:J15" si="0">G16+G17</f>
        <v>54755</v>
      </c>
      <c r="H15" s="17">
        <f t="shared" si="0"/>
        <v>88825</v>
      </c>
      <c r="I15" s="17">
        <f t="shared" si="0"/>
        <v>449130.1</v>
      </c>
      <c r="J15" s="17">
        <f t="shared" si="0"/>
        <v>453960</v>
      </c>
      <c r="K15" s="195"/>
      <c r="L15" s="195"/>
    </row>
    <row r="16" spans="1:13" s="3" customFormat="1" ht="64.5" customHeight="1">
      <c r="A16" s="248"/>
      <c r="B16" s="195"/>
      <c r="C16" s="195"/>
      <c r="D16" s="18" t="s">
        <v>27</v>
      </c>
      <c r="E16" s="23">
        <f>F16+G16+H16+I16+J16</f>
        <v>873457.89999999991</v>
      </c>
      <c r="F16" s="17">
        <f t="shared" ref="F16:J17" si="1">F58+F19</f>
        <v>86212.800000000003</v>
      </c>
      <c r="G16" s="17">
        <f t="shared" si="1"/>
        <v>0</v>
      </c>
      <c r="H16" s="17">
        <f t="shared" si="1"/>
        <v>0</v>
      </c>
      <c r="I16" s="17">
        <f t="shared" si="1"/>
        <v>391385.1</v>
      </c>
      <c r="J16" s="17">
        <f t="shared" si="1"/>
        <v>395860</v>
      </c>
      <c r="K16" s="195"/>
      <c r="L16" s="195"/>
    </row>
    <row r="17" spans="1:12" s="3" customFormat="1" ht="49.5" customHeight="1">
      <c r="A17" s="248"/>
      <c r="B17" s="195"/>
      <c r="C17" s="195"/>
      <c r="D17" s="18" t="s">
        <v>3</v>
      </c>
      <c r="E17" s="23">
        <f t="shared" ref="E17:E115" si="2">F17+G17+H17+I17+J17</f>
        <v>667196.69999999995</v>
      </c>
      <c r="F17" s="17">
        <f t="shared" si="1"/>
        <v>407771.7</v>
      </c>
      <c r="G17" s="17">
        <f t="shared" si="1"/>
        <v>54755</v>
      </c>
      <c r="H17" s="17">
        <f t="shared" si="1"/>
        <v>88825</v>
      </c>
      <c r="I17" s="17">
        <f t="shared" si="1"/>
        <v>57745</v>
      </c>
      <c r="J17" s="17">
        <f t="shared" si="1"/>
        <v>58100</v>
      </c>
      <c r="K17" s="195"/>
      <c r="L17" s="195"/>
    </row>
    <row r="18" spans="1:12" s="3" customFormat="1" ht="24.75" customHeight="1">
      <c r="A18" s="275" t="s">
        <v>9</v>
      </c>
      <c r="B18" s="277" t="s">
        <v>374</v>
      </c>
      <c r="C18" s="277"/>
      <c r="D18" s="18" t="s">
        <v>2</v>
      </c>
      <c r="E18" s="61">
        <f t="shared" ref="E18:E38" si="3">F18+G18+H18+I18+J18</f>
        <v>600457.9</v>
      </c>
      <c r="F18" s="17">
        <f t="shared" ref="F18:J18" si="4">F19</f>
        <v>86212.800000000003</v>
      </c>
      <c r="G18" s="17">
        <f t="shared" si="4"/>
        <v>0</v>
      </c>
      <c r="H18" s="17">
        <f t="shared" si="4"/>
        <v>0</v>
      </c>
      <c r="I18" s="17">
        <f t="shared" si="4"/>
        <v>260385.1</v>
      </c>
      <c r="J18" s="17">
        <f t="shared" si="4"/>
        <v>253860</v>
      </c>
      <c r="K18" s="279"/>
      <c r="L18" s="177" t="s">
        <v>419</v>
      </c>
    </row>
    <row r="19" spans="1:12" s="3" customFormat="1" ht="51" customHeight="1">
      <c r="A19" s="276"/>
      <c r="B19" s="278"/>
      <c r="C19" s="278"/>
      <c r="D19" s="18" t="s">
        <v>140</v>
      </c>
      <c r="E19" s="61">
        <f t="shared" si="3"/>
        <v>600457.9</v>
      </c>
      <c r="F19" s="17">
        <f>F22+F24+F26+F28+F30+F32+F34+F36+F38+F40+F44+F46</f>
        <v>86212.800000000003</v>
      </c>
      <c r="G19" s="17">
        <f t="shared" ref="G19:J19" si="5">G22+G24+G26+G28+G30+G32+G34+G36+G38+G40+G44+G46</f>
        <v>0</v>
      </c>
      <c r="H19" s="17">
        <f t="shared" si="5"/>
        <v>0</v>
      </c>
      <c r="I19" s="17">
        <f t="shared" si="5"/>
        <v>260385.1</v>
      </c>
      <c r="J19" s="17">
        <f t="shared" si="5"/>
        <v>253860</v>
      </c>
      <c r="K19" s="280"/>
      <c r="L19" s="280"/>
    </row>
    <row r="20" spans="1:12" s="3" customFormat="1" ht="27.75" customHeight="1">
      <c r="A20" s="232"/>
      <c r="B20" s="229"/>
      <c r="C20" s="229"/>
      <c r="D20" s="18" t="s">
        <v>3</v>
      </c>
      <c r="E20" s="61">
        <f t="shared" si="3"/>
        <v>171828</v>
      </c>
      <c r="F20" s="17">
        <f>F42+F48+F50+F52+F54+F56</f>
        <v>171828</v>
      </c>
      <c r="G20" s="17">
        <f t="shared" ref="G20:J20" si="6">G42+G48+G50+G52+G54+G56</f>
        <v>0</v>
      </c>
      <c r="H20" s="17">
        <f t="shared" si="6"/>
        <v>0</v>
      </c>
      <c r="I20" s="17">
        <f t="shared" si="6"/>
        <v>0</v>
      </c>
      <c r="J20" s="17">
        <f t="shared" si="6"/>
        <v>0</v>
      </c>
      <c r="K20" s="180"/>
      <c r="L20" s="180"/>
    </row>
    <row r="21" spans="1:12" s="3" customFormat="1" ht="36" customHeight="1">
      <c r="A21" s="264" t="s">
        <v>375</v>
      </c>
      <c r="B21" s="266" t="s">
        <v>204</v>
      </c>
      <c r="C21" s="266" t="s">
        <v>310</v>
      </c>
      <c r="D21" s="18" t="s">
        <v>2</v>
      </c>
      <c r="E21" s="23">
        <f t="shared" si="3"/>
        <v>67150</v>
      </c>
      <c r="F21" s="17">
        <f t="shared" ref="F21:J21" si="7">F22</f>
        <v>0</v>
      </c>
      <c r="G21" s="17">
        <f t="shared" si="7"/>
        <v>0</v>
      </c>
      <c r="H21" s="17">
        <f t="shared" si="7"/>
        <v>0</v>
      </c>
      <c r="I21" s="17">
        <f t="shared" si="7"/>
        <v>0</v>
      </c>
      <c r="J21" s="17">
        <f t="shared" si="7"/>
        <v>67150</v>
      </c>
      <c r="K21" s="177" t="s">
        <v>205</v>
      </c>
      <c r="L21" s="177" t="s">
        <v>24</v>
      </c>
    </row>
    <row r="22" spans="1:12" s="3" customFormat="1" ht="69.75" customHeight="1">
      <c r="A22" s="265"/>
      <c r="B22" s="267"/>
      <c r="C22" s="267"/>
      <c r="D22" s="18" t="s">
        <v>206</v>
      </c>
      <c r="E22" s="23">
        <f t="shared" si="3"/>
        <v>67150</v>
      </c>
      <c r="F22" s="17">
        <v>0</v>
      </c>
      <c r="G22" s="17">
        <v>0</v>
      </c>
      <c r="H22" s="17">
        <v>0</v>
      </c>
      <c r="I22" s="17">
        <v>0</v>
      </c>
      <c r="J22" s="17">
        <v>67150</v>
      </c>
      <c r="K22" s="179"/>
      <c r="L22" s="179"/>
    </row>
    <row r="23" spans="1:12" s="3" customFormat="1" ht="36" customHeight="1">
      <c r="A23" s="264" t="s">
        <v>376</v>
      </c>
      <c r="B23" s="269" t="s">
        <v>207</v>
      </c>
      <c r="C23" s="266" t="s">
        <v>310</v>
      </c>
      <c r="D23" s="18" t="s">
        <v>2</v>
      </c>
      <c r="E23" s="23">
        <f t="shared" si="3"/>
        <v>60686.1</v>
      </c>
      <c r="F23" s="17">
        <f>F24</f>
        <v>0</v>
      </c>
      <c r="G23" s="17">
        <f t="shared" ref="G23:J23" si="8">G24</f>
        <v>0</v>
      </c>
      <c r="H23" s="17">
        <f t="shared" si="8"/>
        <v>0</v>
      </c>
      <c r="I23" s="17">
        <f t="shared" si="8"/>
        <v>0</v>
      </c>
      <c r="J23" s="17">
        <f t="shared" si="8"/>
        <v>60686.1</v>
      </c>
      <c r="K23" s="177" t="s">
        <v>205</v>
      </c>
      <c r="L23" s="177" t="s">
        <v>24</v>
      </c>
    </row>
    <row r="24" spans="1:12" s="3" customFormat="1" ht="58.5" customHeight="1">
      <c r="A24" s="265"/>
      <c r="B24" s="270"/>
      <c r="C24" s="267"/>
      <c r="D24" s="18" t="s">
        <v>27</v>
      </c>
      <c r="E24" s="23">
        <f t="shared" si="3"/>
        <v>60686.1</v>
      </c>
      <c r="F24" s="17">
        <v>0</v>
      </c>
      <c r="G24" s="17">
        <v>0</v>
      </c>
      <c r="H24" s="17">
        <v>0</v>
      </c>
      <c r="I24" s="17">
        <v>0</v>
      </c>
      <c r="J24" s="17">
        <v>60686.1</v>
      </c>
      <c r="K24" s="179"/>
      <c r="L24" s="179"/>
    </row>
    <row r="25" spans="1:12" s="3" customFormat="1" ht="36" customHeight="1">
      <c r="A25" s="264" t="s">
        <v>377</v>
      </c>
      <c r="B25" s="269" t="s">
        <v>208</v>
      </c>
      <c r="C25" s="266" t="s">
        <v>310</v>
      </c>
      <c r="D25" s="18" t="s">
        <v>2</v>
      </c>
      <c r="E25" s="23">
        <f t="shared" si="3"/>
        <v>62434.9</v>
      </c>
      <c r="F25" s="17">
        <f t="shared" ref="F25:J25" si="9">F26</f>
        <v>0</v>
      </c>
      <c r="G25" s="17">
        <f t="shared" si="9"/>
        <v>0</v>
      </c>
      <c r="H25" s="17">
        <f t="shared" si="9"/>
        <v>0</v>
      </c>
      <c r="I25" s="17">
        <f t="shared" si="9"/>
        <v>0</v>
      </c>
      <c r="J25" s="17">
        <f t="shared" si="9"/>
        <v>62434.9</v>
      </c>
      <c r="K25" s="177" t="s">
        <v>205</v>
      </c>
      <c r="L25" s="177" t="s">
        <v>24</v>
      </c>
    </row>
    <row r="26" spans="1:12" s="3" customFormat="1" ht="57.75" customHeight="1">
      <c r="A26" s="271"/>
      <c r="B26" s="281"/>
      <c r="C26" s="268"/>
      <c r="D26" s="18" t="s">
        <v>27</v>
      </c>
      <c r="E26" s="23">
        <f t="shared" si="3"/>
        <v>62434.9</v>
      </c>
      <c r="F26" s="17">
        <v>0</v>
      </c>
      <c r="G26" s="17">
        <v>0</v>
      </c>
      <c r="H26" s="17">
        <v>0</v>
      </c>
      <c r="I26" s="17">
        <v>0</v>
      </c>
      <c r="J26" s="17">
        <v>62434.9</v>
      </c>
      <c r="K26" s="178"/>
      <c r="L26" s="178"/>
    </row>
    <row r="27" spans="1:12" s="3" customFormat="1" ht="36" customHeight="1">
      <c r="A27" s="264" t="s">
        <v>378</v>
      </c>
      <c r="B27" s="266" t="s">
        <v>209</v>
      </c>
      <c r="C27" s="266" t="s">
        <v>310</v>
      </c>
      <c r="D27" s="18" t="s">
        <v>2</v>
      </c>
      <c r="E27" s="23">
        <f t="shared" si="3"/>
        <v>63589</v>
      </c>
      <c r="F27" s="17">
        <f t="shared" ref="F27:J27" si="10">F28</f>
        <v>0</v>
      </c>
      <c r="G27" s="17">
        <f t="shared" si="10"/>
        <v>0</v>
      </c>
      <c r="H27" s="17">
        <f t="shared" si="10"/>
        <v>0</v>
      </c>
      <c r="I27" s="17">
        <f t="shared" si="10"/>
        <v>0</v>
      </c>
      <c r="J27" s="17">
        <f t="shared" si="10"/>
        <v>63589</v>
      </c>
      <c r="K27" s="177" t="s">
        <v>205</v>
      </c>
      <c r="L27" s="177" t="s">
        <v>24</v>
      </c>
    </row>
    <row r="28" spans="1:12" s="3" customFormat="1" ht="60" customHeight="1">
      <c r="A28" s="265"/>
      <c r="B28" s="267"/>
      <c r="C28" s="267"/>
      <c r="D28" s="18" t="s">
        <v>27</v>
      </c>
      <c r="E28" s="23">
        <f t="shared" si="3"/>
        <v>63589</v>
      </c>
      <c r="F28" s="17">
        <v>0</v>
      </c>
      <c r="G28" s="17">
        <v>0</v>
      </c>
      <c r="H28" s="17">
        <v>0</v>
      </c>
      <c r="I28" s="17">
        <v>0</v>
      </c>
      <c r="J28" s="17">
        <v>63589</v>
      </c>
      <c r="K28" s="179"/>
      <c r="L28" s="179"/>
    </row>
    <row r="29" spans="1:12" s="3" customFormat="1" ht="36" customHeight="1">
      <c r="A29" s="264" t="s">
        <v>379</v>
      </c>
      <c r="B29" s="266" t="s">
        <v>210</v>
      </c>
      <c r="C29" s="266" t="s">
        <v>306</v>
      </c>
      <c r="D29" s="18" t="s">
        <v>2</v>
      </c>
      <c r="E29" s="23">
        <f t="shared" si="3"/>
        <v>55229</v>
      </c>
      <c r="F29" s="17">
        <f t="shared" ref="F29:J31" si="11">F30</f>
        <v>0</v>
      </c>
      <c r="G29" s="17">
        <f t="shared" si="11"/>
        <v>0</v>
      </c>
      <c r="H29" s="17">
        <f t="shared" si="11"/>
        <v>0</v>
      </c>
      <c r="I29" s="17">
        <f t="shared" si="11"/>
        <v>55229</v>
      </c>
      <c r="J29" s="17">
        <f t="shared" si="11"/>
        <v>0</v>
      </c>
      <c r="K29" s="177" t="s">
        <v>86</v>
      </c>
      <c r="L29" s="177" t="s">
        <v>24</v>
      </c>
    </row>
    <row r="30" spans="1:12" s="3" customFormat="1" ht="62.25" customHeight="1">
      <c r="A30" s="271"/>
      <c r="B30" s="268"/>
      <c r="C30" s="268"/>
      <c r="D30" s="18" t="s">
        <v>27</v>
      </c>
      <c r="E30" s="23">
        <f t="shared" si="3"/>
        <v>55229</v>
      </c>
      <c r="F30" s="17">
        <v>0</v>
      </c>
      <c r="G30" s="17">
        <v>0</v>
      </c>
      <c r="H30" s="17">
        <v>0</v>
      </c>
      <c r="I30" s="17">
        <v>55229</v>
      </c>
      <c r="J30" s="17">
        <v>0</v>
      </c>
      <c r="K30" s="178"/>
      <c r="L30" s="178"/>
    </row>
    <row r="31" spans="1:12" s="3" customFormat="1" ht="36" customHeight="1">
      <c r="A31" s="264" t="s">
        <v>380</v>
      </c>
      <c r="B31" s="266" t="s">
        <v>211</v>
      </c>
      <c r="C31" s="266" t="s">
        <v>306</v>
      </c>
      <c r="D31" s="18" t="s">
        <v>2</v>
      </c>
      <c r="E31" s="23">
        <f t="shared" si="3"/>
        <v>55156.1</v>
      </c>
      <c r="F31" s="17">
        <f t="shared" si="11"/>
        <v>0</v>
      </c>
      <c r="G31" s="17">
        <f t="shared" si="11"/>
        <v>0</v>
      </c>
      <c r="H31" s="17">
        <f t="shared" si="11"/>
        <v>0</v>
      </c>
      <c r="I31" s="17">
        <f t="shared" si="11"/>
        <v>55156.1</v>
      </c>
      <c r="J31" s="17">
        <f t="shared" si="11"/>
        <v>0</v>
      </c>
      <c r="K31" s="177" t="s">
        <v>86</v>
      </c>
      <c r="L31" s="177" t="s">
        <v>24</v>
      </c>
    </row>
    <row r="32" spans="1:12" s="3" customFormat="1" ht="62.25" customHeight="1">
      <c r="A32" s="271"/>
      <c r="B32" s="268"/>
      <c r="C32" s="268"/>
      <c r="D32" s="18" t="s">
        <v>27</v>
      </c>
      <c r="E32" s="23">
        <f t="shared" si="3"/>
        <v>55156.1</v>
      </c>
      <c r="F32" s="17">
        <v>0</v>
      </c>
      <c r="G32" s="17">
        <v>0</v>
      </c>
      <c r="H32" s="17">
        <v>0</v>
      </c>
      <c r="I32" s="17">
        <v>55156.1</v>
      </c>
      <c r="J32" s="17">
        <v>0</v>
      </c>
      <c r="K32" s="178"/>
      <c r="L32" s="178"/>
    </row>
    <row r="33" spans="1:12" s="3" customFormat="1" ht="36" customHeight="1">
      <c r="A33" s="264" t="s">
        <v>381</v>
      </c>
      <c r="B33" s="266" t="s">
        <v>212</v>
      </c>
      <c r="C33" s="266" t="s">
        <v>306</v>
      </c>
      <c r="D33" s="18" t="s">
        <v>2</v>
      </c>
      <c r="E33" s="23">
        <f t="shared" si="3"/>
        <v>20000</v>
      </c>
      <c r="F33" s="17">
        <f t="shared" ref="F33:J33" si="12">F34</f>
        <v>0</v>
      </c>
      <c r="G33" s="17">
        <f t="shared" si="12"/>
        <v>0</v>
      </c>
      <c r="H33" s="17">
        <f t="shared" si="12"/>
        <v>0</v>
      </c>
      <c r="I33" s="17">
        <f t="shared" si="12"/>
        <v>20000</v>
      </c>
      <c r="J33" s="17">
        <f t="shared" si="12"/>
        <v>0</v>
      </c>
      <c r="K33" s="177" t="s">
        <v>86</v>
      </c>
      <c r="L33" s="177" t="s">
        <v>24</v>
      </c>
    </row>
    <row r="34" spans="1:12" s="3" customFormat="1" ht="61.5" customHeight="1">
      <c r="A34" s="265"/>
      <c r="B34" s="267"/>
      <c r="C34" s="267"/>
      <c r="D34" s="18" t="s">
        <v>140</v>
      </c>
      <c r="E34" s="23">
        <f t="shared" si="3"/>
        <v>20000</v>
      </c>
      <c r="F34" s="17">
        <v>0</v>
      </c>
      <c r="G34" s="17">
        <v>0</v>
      </c>
      <c r="H34" s="17">
        <v>0</v>
      </c>
      <c r="I34" s="17">
        <v>20000</v>
      </c>
      <c r="J34" s="17">
        <v>0</v>
      </c>
      <c r="K34" s="179"/>
      <c r="L34" s="179"/>
    </row>
    <row r="35" spans="1:12" s="3" customFormat="1" ht="36" customHeight="1">
      <c r="A35" s="264" t="s">
        <v>382</v>
      </c>
      <c r="B35" s="266" t="s">
        <v>213</v>
      </c>
      <c r="C35" s="266" t="s">
        <v>306</v>
      </c>
      <c r="D35" s="18" t="s">
        <v>2</v>
      </c>
      <c r="E35" s="23">
        <f t="shared" si="3"/>
        <v>62000</v>
      </c>
      <c r="F35" s="17">
        <f t="shared" ref="F35:J35" si="13">F36</f>
        <v>0</v>
      </c>
      <c r="G35" s="17">
        <f t="shared" si="13"/>
        <v>0</v>
      </c>
      <c r="H35" s="17">
        <f t="shared" si="13"/>
        <v>0</v>
      </c>
      <c r="I35" s="17">
        <f t="shared" si="13"/>
        <v>62000</v>
      </c>
      <c r="J35" s="17">
        <f t="shared" si="13"/>
        <v>0</v>
      </c>
      <c r="K35" s="177" t="s">
        <v>86</v>
      </c>
      <c r="L35" s="177" t="s">
        <v>24</v>
      </c>
    </row>
    <row r="36" spans="1:12" s="3" customFormat="1" ht="57.75" customHeight="1">
      <c r="A36" s="271"/>
      <c r="B36" s="268"/>
      <c r="C36" s="268"/>
      <c r="D36" s="18" t="s">
        <v>27</v>
      </c>
      <c r="E36" s="23">
        <f t="shared" si="3"/>
        <v>62000</v>
      </c>
      <c r="F36" s="17">
        <v>0</v>
      </c>
      <c r="G36" s="17">
        <v>0</v>
      </c>
      <c r="H36" s="17">
        <v>0</v>
      </c>
      <c r="I36" s="17">
        <v>62000</v>
      </c>
      <c r="J36" s="17">
        <v>0</v>
      </c>
      <c r="K36" s="178"/>
      <c r="L36" s="178"/>
    </row>
    <row r="37" spans="1:12" s="3" customFormat="1" ht="36" customHeight="1">
      <c r="A37" s="264" t="s">
        <v>383</v>
      </c>
      <c r="B37" s="266" t="s">
        <v>214</v>
      </c>
      <c r="C37" s="266" t="s">
        <v>306</v>
      </c>
      <c r="D37" s="18" t="s">
        <v>2</v>
      </c>
      <c r="E37" s="23">
        <f t="shared" si="3"/>
        <v>68000</v>
      </c>
      <c r="F37" s="17">
        <f t="shared" ref="F37:F41" si="14">F38</f>
        <v>0</v>
      </c>
      <c r="G37" s="17">
        <f t="shared" ref="G37:G41" si="15">G38</f>
        <v>0</v>
      </c>
      <c r="H37" s="17">
        <f t="shared" ref="H37:H41" si="16">H38</f>
        <v>0</v>
      </c>
      <c r="I37" s="17">
        <f t="shared" ref="I37:I41" si="17">I38</f>
        <v>68000</v>
      </c>
      <c r="J37" s="17">
        <f t="shared" ref="J37:J41" si="18">J38</f>
        <v>0</v>
      </c>
      <c r="K37" s="177" t="s">
        <v>205</v>
      </c>
      <c r="L37" s="177" t="s">
        <v>24</v>
      </c>
    </row>
    <row r="38" spans="1:12" s="3" customFormat="1" ht="59.25" customHeight="1">
      <c r="A38" s="265"/>
      <c r="B38" s="267"/>
      <c r="C38" s="267"/>
      <c r="D38" s="18" t="s">
        <v>27</v>
      </c>
      <c r="E38" s="23">
        <f t="shared" si="3"/>
        <v>68000</v>
      </c>
      <c r="F38" s="17">
        <v>0</v>
      </c>
      <c r="G38" s="17">
        <v>0</v>
      </c>
      <c r="H38" s="17">
        <v>0</v>
      </c>
      <c r="I38" s="17">
        <v>68000</v>
      </c>
      <c r="J38" s="17">
        <v>0</v>
      </c>
      <c r="K38" s="179"/>
      <c r="L38" s="179"/>
    </row>
    <row r="39" spans="1:12" s="3" customFormat="1" ht="36" customHeight="1">
      <c r="A39" s="264" t="s">
        <v>384</v>
      </c>
      <c r="B39" s="266" t="s">
        <v>257</v>
      </c>
      <c r="C39" s="266" t="s">
        <v>311</v>
      </c>
      <c r="D39" s="18" t="s">
        <v>2</v>
      </c>
      <c r="E39" s="23">
        <f t="shared" ref="E39:E40" si="19">F39+G39+H39+I39+J39</f>
        <v>67000</v>
      </c>
      <c r="F39" s="17">
        <f t="shared" si="14"/>
        <v>67000</v>
      </c>
      <c r="G39" s="17">
        <f t="shared" si="15"/>
        <v>0</v>
      </c>
      <c r="H39" s="17">
        <f t="shared" si="16"/>
        <v>0</v>
      </c>
      <c r="I39" s="17">
        <f t="shared" si="17"/>
        <v>0</v>
      </c>
      <c r="J39" s="17">
        <f t="shared" si="18"/>
        <v>0</v>
      </c>
      <c r="K39" s="177" t="s">
        <v>358</v>
      </c>
      <c r="L39" s="177" t="s">
        <v>24</v>
      </c>
    </row>
    <row r="40" spans="1:12" s="3" customFormat="1" ht="61.5" customHeight="1">
      <c r="A40" s="265"/>
      <c r="B40" s="267"/>
      <c r="C40" s="267"/>
      <c r="D40" s="18" t="s">
        <v>27</v>
      </c>
      <c r="E40" s="23">
        <f t="shared" si="19"/>
        <v>67000</v>
      </c>
      <c r="F40" s="17">
        <v>67000</v>
      </c>
      <c r="G40" s="17">
        <v>0</v>
      </c>
      <c r="H40" s="17">
        <v>0</v>
      </c>
      <c r="I40" s="17">
        <v>0</v>
      </c>
      <c r="J40" s="17">
        <v>0</v>
      </c>
      <c r="K40" s="179"/>
      <c r="L40" s="179"/>
    </row>
    <row r="41" spans="1:12" s="3" customFormat="1" ht="36" customHeight="1">
      <c r="A41" s="264" t="s">
        <v>196</v>
      </c>
      <c r="B41" s="266" t="s">
        <v>265</v>
      </c>
      <c r="C41" s="177" t="s">
        <v>303</v>
      </c>
      <c r="D41" s="18" t="s">
        <v>2</v>
      </c>
      <c r="E41" s="23">
        <f t="shared" ref="E41:E42" si="20">F41+G41+H41+I41+J41</f>
        <v>36000</v>
      </c>
      <c r="F41" s="17">
        <f t="shared" si="14"/>
        <v>36000</v>
      </c>
      <c r="G41" s="17">
        <f t="shared" si="15"/>
        <v>0</v>
      </c>
      <c r="H41" s="17">
        <f t="shared" si="16"/>
        <v>0</v>
      </c>
      <c r="I41" s="17">
        <f t="shared" si="17"/>
        <v>0</v>
      </c>
      <c r="J41" s="17">
        <f t="shared" si="18"/>
        <v>0</v>
      </c>
      <c r="K41" s="177" t="s">
        <v>205</v>
      </c>
      <c r="L41" s="177" t="s">
        <v>24</v>
      </c>
    </row>
    <row r="42" spans="1:12" s="3" customFormat="1" ht="69.75" customHeight="1">
      <c r="A42" s="265"/>
      <c r="B42" s="267"/>
      <c r="C42" s="178"/>
      <c r="D42" s="18" t="s">
        <v>3</v>
      </c>
      <c r="E42" s="23">
        <f t="shared" si="20"/>
        <v>36000</v>
      </c>
      <c r="F42" s="17">
        <v>36000</v>
      </c>
      <c r="G42" s="17">
        <v>0</v>
      </c>
      <c r="H42" s="17">
        <v>0</v>
      </c>
      <c r="I42" s="17">
        <v>0</v>
      </c>
      <c r="J42" s="17">
        <v>0</v>
      </c>
      <c r="K42" s="179"/>
      <c r="L42" s="179"/>
    </row>
    <row r="43" spans="1:12" s="3" customFormat="1" ht="36" customHeight="1">
      <c r="A43" s="264" t="s">
        <v>385</v>
      </c>
      <c r="B43" s="266" t="s">
        <v>279</v>
      </c>
      <c r="C43" s="266" t="s">
        <v>303</v>
      </c>
      <c r="D43" s="18" t="s">
        <v>2</v>
      </c>
      <c r="E43" s="23">
        <f t="shared" ref="E43:E56" si="21">F43+G43+H43+I43+J43</f>
        <v>7966.5</v>
      </c>
      <c r="F43" s="17">
        <f t="shared" ref="F43" si="22">F44</f>
        <v>7966.5</v>
      </c>
      <c r="G43" s="17">
        <f t="shared" ref="G43" si="23">G44</f>
        <v>0</v>
      </c>
      <c r="H43" s="17">
        <f t="shared" ref="H43" si="24">H44</f>
        <v>0</v>
      </c>
      <c r="I43" s="17">
        <f t="shared" ref="I43" si="25">I44</f>
        <v>0</v>
      </c>
      <c r="J43" s="17">
        <f t="shared" ref="J43" si="26">J44</f>
        <v>0</v>
      </c>
      <c r="K43" s="177" t="s">
        <v>205</v>
      </c>
      <c r="L43" s="177" t="s">
        <v>22</v>
      </c>
    </row>
    <row r="44" spans="1:12" s="3" customFormat="1" ht="57.75" customHeight="1">
      <c r="A44" s="265"/>
      <c r="B44" s="267"/>
      <c r="C44" s="267"/>
      <c r="D44" s="18" t="s">
        <v>27</v>
      </c>
      <c r="E44" s="23">
        <f t="shared" si="21"/>
        <v>7966.5</v>
      </c>
      <c r="F44" s="17">
        <v>7966.5</v>
      </c>
      <c r="G44" s="17">
        <v>0</v>
      </c>
      <c r="H44" s="17">
        <v>0</v>
      </c>
      <c r="I44" s="17">
        <v>0</v>
      </c>
      <c r="J44" s="17">
        <v>0</v>
      </c>
      <c r="K44" s="179"/>
      <c r="L44" s="179"/>
    </row>
    <row r="45" spans="1:12" s="3" customFormat="1" ht="36" customHeight="1">
      <c r="A45" s="264" t="s">
        <v>386</v>
      </c>
      <c r="B45" s="177" t="s">
        <v>278</v>
      </c>
      <c r="C45" s="266" t="s">
        <v>303</v>
      </c>
      <c r="D45" s="18" t="s">
        <v>2</v>
      </c>
      <c r="E45" s="23">
        <f t="shared" si="21"/>
        <v>11246.3</v>
      </c>
      <c r="F45" s="17">
        <f t="shared" ref="F45" si="27">F46</f>
        <v>11246.3</v>
      </c>
      <c r="G45" s="17">
        <f t="shared" ref="G45" si="28">G46</f>
        <v>0</v>
      </c>
      <c r="H45" s="17">
        <f t="shared" ref="H45" si="29">H46</f>
        <v>0</v>
      </c>
      <c r="I45" s="17">
        <f t="shared" ref="I45" si="30">I46</f>
        <v>0</v>
      </c>
      <c r="J45" s="17">
        <f t="shared" ref="J45" si="31">J46</f>
        <v>0</v>
      </c>
      <c r="K45" s="177" t="s">
        <v>205</v>
      </c>
      <c r="L45" s="177" t="s">
        <v>22</v>
      </c>
    </row>
    <row r="46" spans="1:12" s="3" customFormat="1" ht="48.75" customHeight="1">
      <c r="A46" s="265"/>
      <c r="B46" s="178"/>
      <c r="C46" s="267"/>
      <c r="D46" s="18" t="s">
        <v>27</v>
      </c>
      <c r="E46" s="23">
        <f t="shared" si="21"/>
        <v>11246.3</v>
      </c>
      <c r="F46" s="17">
        <v>11246.3</v>
      </c>
      <c r="G46" s="17">
        <v>0</v>
      </c>
      <c r="H46" s="17">
        <v>0</v>
      </c>
      <c r="I46" s="17">
        <v>0</v>
      </c>
      <c r="J46" s="17">
        <v>0</v>
      </c>
      <c r="K46" s="179"/>
      <c r="L46" s="179"/>
    </row>
    <row r="47" spans="1:12" s="3" customFormat="1" ht="36" customHeight="1">
      <c r="A47" s="264" t="s">
        <v>387</v>
      </c>
      <c r="B47" s="177" t="s">
        <v>215</v>
      </c>
      <c r="C47" s="266" t="s">
        <v>303</v>
      </c>
      <c r="D47" s="18" t="s">
        <v>2</v>
      </c>
      <c r="E47" s="23">
        <f t="shared" si="21"/>
        <v>79755</v>
      </c>
      <c r="F47" s="17">
        <f t="shared" ref="F47" si="32">F48</f>
        <v>79755</v>
      </c>
      <c r="G47" s="17">
        <f t="shared" ref="G47" si="33">G48</f>
        <v>0</v>
      </c>
      <c r="H47" s="17">
        <f t="shared" ref="H47" si="34">H48</f>
        <v>0</v>
      </c>
      <c r="I47" s="17">
        <f t="shared" ref="I47" si="35">I48</f>
        <v>0</v>
      </c>
      <c r="J47" s="17">
        <f t="shared" ref="J47" si="36">J48</f>
        <v>0</v>
      </c>
      <c r="K47" s="177" t="s">
        <v>205</v>
      </c>
      <c r="L47" s="177" t="s">
        <v>22</v>
      </c>
    </row>
    <row r="48" spans="1:12" s="3" customFormat="1" ht="55.5" customHeight="1">
      <c r="A48" s="265"/>
      <c r="B48" s="178"/>
      <c r="C48" s="267"/>
      <c r="D48" s="18" t="s">
        <v>3</v>
      </c>
      <c r="E48" s="23">
        <f t="shared" si="21"/>
        <v>79755</v>
      </c>
      <c r="F48" s="17">
        <v>79755</v>
      </c>
      <c r="G48" s="17">
        <v>0</v>
      </c>
      <c r="H48" s="17">
        <v>0</v>
      </c>
      <c r="I48" s="17">
        <v>0</v>
      </c>
      <c r="J48" s="17">
        <v>0</v>
      </c>
      <c r="K48" s="179"/>
      <c r="L48" s="179"/>
    </row>
    <row r="49" spans="1:12" s="3" customFormat="1" ht="36" customHeight="1">
      <c r="A49" s="264" t="s">
        <v>388</v>
      </c>
      <c r="B49" s="177" t="s">
        <v>216</v>
      </c>
      <c r="C49" s="266" t="s">
        <v>303</v>
      </c>
      <c r="D49" s="18" t="s">
        <v>2</v>
      </c>
      <c r="E49" s="23">
        <f t="shared" si="21"/>
        <v>800</v>
      </c>
      <c r="F49" s="17">
        <f t="shared" ref="F49" si="37">F50</f>
        <v>800</v>
      </c>
      <c r="G49" s="17">
        <f t="shared" ref="G49" si="38">G50</f>
        <v>0</v>
      </c>
      <c r="H49" s="17">
        <f t="shared" ref="H49" si="39">H50</f>
        <v>0</v>
      </c>
      <c r="I49" s="17">
        <f t="shared" ref="I49" si="40">I50</f>
        <v>0</v>
      </c>
      <c r="J49" s="17">
        <f t="shared" ref="J49" si="41">J50</f>
        <v>0</v>
      </c>
      <c r="K49" s="177" t="s">
        <v>205</v>
      </c>
      <c r="L49" s="177" t="s">
        <v>22</v>
      </c>
    </row>
    <row r="50" spans="1:12" s="3" customFormat="1" ht="59.25" customHeight="1">
      <c r="A50" s="265"/>
      <c r="B50" s="178"/>
      <c r="C50" s="267"/>
      <c r="D50" s="18" t="s">
        <v>3</v>
      </c>
      <c r="E50" s="23">
        <f t="shared" si="21"/>
        <v>800</v>
      </c>
      <c r="F50" s="17">
        <v>800</v>
      </c>
      <c r="G50" s="17">
        <v>0</v>
      </c>
      <c r="H50" s="17">
        <v>0</v>
      </c>
      <c r="I50" s="17">
        <v>0</v>
      </c>
      <c r="J50" s="17">
        <v>0</v>
      </c>
      <c r="K50" s="179"/>
      <c r="L50" s="179"/>
    </row>
    <row r="51" spans="1:12" s="3" customFormat="1" ht="36" customHeight="1">
      <c r="A51" s="264" t="s">
        <v>389</v>
      </c>
      <c r="B51" s="177" t="s">
        <v>217</v>
      </c>
      <c r="C51" s="266" t="s">
        <v>303</v>
      </c>
      <c r="D51" s="18" t="s">
        <v>2</v>
      </c>
      <c r="E51" s="23">
        <f t="shared" si="21"/>
        <v>415</v>
      </c>
      <c r="F51" s="17">
        <f t="shared" ref="F51" si="42">F52</f>
        <v>415</v>
      </c>
      <c r="G51" s="17">
        <f t="shared" ref="G51" si="43">G52</f>
        <v>0</v>
      </c>
      <c r="H51" s="17">
        <f t="shared" ref="H51" si="44">H52</f>
        <v>0</v>
      </c>
      <c r="I51" s="17">
        <f t="shared" ref="I51" si="45">I52</f>
        <v>0</v>
      </c>
      <c r="J51" s="17">
        <f t="shared" ref="J51" si="46">J52</f>
        <v>0</v>
      </c>
      <c r="K51" s="177" t="s">
        <v>205</v>
      </c>
      <c r="L51" s="177" t="s">
        <v>22</v>
      </c>
    </row>
    <row r="52" spans="1:12" s="3" customFormat="1" ht="45" customHeight="1">
      <c r="A52" s="265"/>
      <c r="B52" s="178"/>
      <c r="C52" s="267"/>
      <c r="D52" s="18" t="s">
        <v>3</v>
      </c>
      <c r="E52" s="23">
        <f t="shared" si="21"/>
        <v>415</v>
      </c>
      <c r="F52" s="17">
        <v>415</v>
      </c>
      <c r="G52" s="17">
        <v>0</v>
      </c>
      <c r="H52" s="17">
        <v>0</v>
      </c>
      <c r="I52" s="17">
        <v>0</v>
      </c>
      <c r="J52" s="17">
        <v>0</v>
      </c>
      <c r="K52" s="179"/>
      <c r="L52" s="179"/>
    </row>
    <row r="53" spans="1:12" s="3" customFormat="1" ht="36" customHeight="1">
      <c r="A53" s="264" t="s">
        <v>390</v>
      </c>
      <c r="B53" s="177" t="s">
        <v>218</v>
      </c>
      <c r="C53" s="266" t="s">
        <v>303</v>
      </c>
      <c r="D53" s="18" t="s">
        <v>2</v>
      </c>
      <c r="E53" s="23">
        <f t="shared" si="21"/>
        <v>33446</v>
      </c>
      <c r="F53" s="17">
        <f t="shared" ref="F53" si="47">F54</f>
        <v>33446</v>
      </c>
      <c r="G53" s="17">
        <f t="shared" ref="G53" si="48">G54</f>
        <v>0</v>
      </c>
      <c r="H53" s="17">
        <f t="shared" ref="H53" si="49">H54</f>
        <v>0</v>
      </c>
      <c r="I53" s="17">
        <f t="shared" ref="I53" si="50">I54</f>
        <v>0</v>
      </c>
      <c r="J53" s="17">
        <f t="shared" ref="J53" si="51">J54</f>
        <v>0</v>
      </c>
      <c r="K53" s="177" t="s">
        <v>205</v>
      </c>
      <c r="L53" s="177" t="s">
        <v>22</v>
      </c>
    </row>
    <row r="54" spans="1:12" s="3" customFormat="1" ht="36" customHeight="1">
      <c r="A54" s="265"/>
      <c r="B54" s="178"/>
      <c r="C54" s="267"/>
      <c r="D54" s="18" t="s">
        <v>3</v>
      </c>
      <c r="E54" s="23">
        <f t="shared" si="21"/>
        <v>33446</v>
      </c>
      <c r="F54" s="17">
        <v>33446</v>
      </c>
      <c r="G54" s="17">
        <v>0</v>
      </c>
      <c r="H54" s="17">
        <v>0</v>
      </c>
      <c r="I54" s="17">
        <v>0</v>
      </c>
      <c r="J54" s="17">
        <v>0</v>
      </c>
      <c r="K54" s="179"/>
      <c r="L54" s="179"/>
    </row>
    <row r="55" spans="1:12" s="3" customFormat="1" ht="36" customHeight="1">
      <c r="A55" s="264" t="s">
        <v>391</v>
      </c>
      <c r="B55" s="177" t="s">
        <v>219</v>
      </c>
      <c r="C55" s="266" t="s">
        <v>303</v>
      </c>
      <c r="D55" s="18" t="s">
        <v>2</v>
      </c>
      <c r="E55" s="23">
        <f t="shared" si="21"/>
        <v>21412</v>
      </c>
      <c r="F55" s="17">
        <f t="shared" ref="F55" si="52">F56</f>
        <v>21412</v>
      </c>
      <c r="G55" s="17">
        <f t="shared" ref="G55" si="53">G56</f>
        <v>0</v>
      </c>
      <c r="H55" s="17">
        <f t="shared" ref="H55" si="54">H56</f>
        <v>0</v>
      </c>
      <c r="I55" s="17">
        <f t="shared" ref="I55" si="55">I56</f>
        <v>0</v>
      </c>
      <c r="J55" s="17">
        <f t="shared" ref="J55" si="56">J56</f>
        <v>0</v>
      </c>
      <c r="K55" s="177" t="s">
        <v>205</v>
      </c>
      <c r="L55" s="177" t="s">
        <v>22</v>
      </c>
    </row>
    <row r="56" spans="1:12" s="3" customFormat="1" ht="36" customHeight="1">
      <c r="A56" s="265"/>
      <c r="B56" s="178"/>
      <c r="C56" s="267"/>
      <c r="D56" s="18" t="s">
        <v>3</v>
      </c>
      <c r="E56" s="23">
        <f t="shared" si="21"/>
        <v>21412</v>
      </c>
      <c r="F56" s="17">
        <v>21412</v>
      </c>
      <c r="G56" s="17">
        <v>0</v>
      </c>
      <c r="H56" s="17">
        <v>0</v>
      </c>
      <c r="I56" s="17">
        <v>0</v>
      </c>
      <c r="J56" s="17">
        <v>0</v>
      </c>
      <c r="K56" s="179"/>
      <c r="L56" s="179"/>
    </row>
    <row r="57" spans="1:12" s="3" customFormat="1" ht="25.5" customHeight="1">
      <c r="A57" s="248" t="s">
        <v>10</v>
      </c>
      <c r="B57" s="195" t="s">
        <v>392</v>
      </c>
      <c r="C57" s="195"/>
      <c r="D57" s="18" t="s">
        <v>2</v>
      </c>
      <c r="E57" s="23">
        <f t="shared" si="2"/>
        <v>768368.7</v>
      </c>
      <c r="F57" s="17">
        <f>F58+F59</f>
        <v>235943.7</v>
      </c>
      <c r="G57" s="17">
        <f t="shared" ref="G57:J57" si="57">G58+G59</f>
        <v>54755</v>
      </c>
      <c r="H57" s="17">
        <f t="shared" si="57"/>
        <v>88825</v>
      </c>
      <c r="I57" s="17">
        <f t="shared" si="57"/>
        <v>188745</v>
      </c>
      <c r="J57" s="17">
        <f t="shared" si="57"/>
        <v>200100</v>
      </c>
      <c r="K57" s="195"/>
      <c r="L57" s="251" t="s">
        <v>420</v>
      </c>
    </row>
    <row r="58" spans="1:12" s="3" customFormat="1" ht="50.25" customHeight="1">
      <c r="A58" s="248"/>
      <c r="B58" s="195"/>
      <c r="C58" s="195"/>
      <c r="D58" s="18" t="s">
        <v>27</v>
      </c>
      <c r="E58" s="23">
        <f t="shared" si="2"/>
        <v>273000</v>
      </c>
      <c r="F58" s="17">
        <f>F75+F100</f>
        <v>0</v>
      </c>
      <c r="G58" s="17">
        <f t="shared" ref="G58:J58" si="58">G75+G100</f>
        <v>0</v>
      </c>
      <c r="H58" s="17">
        <f t="shared" si="58"/>
        <v>0</v>
      </c>
      <c r="I58" s="17">
        <f t="shared" si="58"/>
        <v>131000</v>
      </c>
      <c r="J58" s="17">
        <f t="shared" si="58"/>
        <v>142000</v>
      </c>
      <c r="K58" s="195"/>
      <c r="L58" s="251"/>
    </row>
    <row r="59" spans="1:12" s="3" customFormat="1" ht="63" customHeight="1">
      <c r="A59" s="248"/>
      <c r="B59" s="195"/>
      <c r="C59" s="195"/>
      <c r="D59" s="18" t="s">
        <v>3</v>
      </c>
      <c r="E59" s="23">
        <f t="shared" si="2"/>
        <v>495368.7</v>
      </c>
      <c r="F59" s="17">
        <f>F61+F63+F65+F67+F69+F71+F73+F76+F78+F80+F82+F84+F86+F88+F90+F92+F94+F96+F98+F101+F103+F105+F107+F109+F113+F115+F117</f>
        <v>235943.7</v>
      </c>
      <c r="G59" s="17">
        <f>G61+G63+G65+G67+G69+G71+G73+G76+G78+G80+G82+G84+G86+G88+G90+G92+G94+G96+G98+G101+G103+G105+G107+G109+G111+G113+G115+G117+G8</f>
        <v>54755</v>
      </c>
      <c r="H59" s="17">
        <f>H61+H63+H65+H67+H69+H71+H73+H76+H78+H80+H82+H84+H86+H88+H90+H92+H94+H96+H98+H101+H103+H105+H107+H109+H111+H113+H115+H117+H8</f>
        <v>88825</v>
      </c>
      <c r="I59" s="17">
        <f>I61+I63+I65+I67+I69+I71+I73+I76+I78+I80+I82+I84+I86+I88+I90+I92+I94+I96+I98+I101+I103+I105+I107+I109+I111+I113+I115+I117+I8</f>
        <v>57745</v>
      </c>
      <c r="J59" s="17">
        <f>J61+J63+J65+J67+J69+J71+J73+J76+J78+J80+J82+J84+J86+J88+J90+J92+J94+J96+J98+J101+J103+J105+J107+J109+J111+J113+J115+J117+J8</f>
        <v>58100</v>
      </c>
      <c r="K59" s="195"/>
      <c r="L59" s="251"/>
    </row>
    <row r="60" spans="1:12" s="3" customFormat="1" ht="21.75" customHeight="1">
      <c r="A60" s="181" t="s">
        <v>43</v>
      </c>
      <c r="B60" s="177" t="s">
        <v>180</v>
      </c>
      <c r="C60" s="177" t="s">
        <v>303</v>
      </c>
      <c r="D60" s="16" t="s">
        <v>2</v>
      </c>
      <c r="E60" s="23">
        <f t="shared" si="2"/>
        <v>45000</v>
      </c>
      <c r="F60" s="17">
        <f t="shared" ref="F60:J60" si="59">F61</f>
        <v>45000</v>
      </c>
      <c r="G60" s="17">
        <f t="shared" si="59"/>
        <v>0</v>
      </c>
      <c r="H60" s="17">
        <f t="shared" si="59"/>
        <v>0</v>
      </c>
      <c r="I60" s="17">
        <f t="shared" si="59"/>
        <v>0</v>
      </c>
      <c r="J60" s="17">
        <f t="shared" si="59"/>
        <v>0</v>
      </c>
      <c r="K60" s="177" t="s">
        <v>90</v>
      </c>
      <c r="L60" s="177" t="s">
        <v>80</v>
      </c>
    </row>
    <row r="61" spans="1:12" s="3" customFormat="1" ht="69" customHeight="1">
      <c r="A61" s="182"/>
      <c r="B61" s="178"/>
      <c r="C61" s="178"/>
      <c r="D61" s="140" t="s">
        <v>3</v>
      </c>
      <c r="E61" s="23">
        <f t="shared" si="2"/>
        <v>45000</v>
      </c>
      <c r="F61" s="17">
        <v>45000</v>
      </c>
      <c r="G61" s="17">
        <v>0</v>
      </c>
      <c r="H61" s="17">
        <v>0</v>
      </c>
      <c r="I61" s="17">
        <v>0</v>
      </c>
      <c r="J61" s="17">
        <v>0</v>
      </c>
      <c r="K61" s="178"/>
      <c r="L61" s="274"/>
    </row>
    <row r="62" spans="1:12" s="3" customFormat="1" ht="21" customHeight="1">
      <c r="A62" s="181" t="s">
        <v>44</v>
      </c>
      <c r="B62" s="177" t="s">
        <v>181</v>
      </c>
      <c r="C62" s="177" t="s">
        <v>303</v>
      </c>
      <c r="D62" s="16" t="s">
        <v>2</v>
      </c>
      <c r="E62" s="23">
        <f t="shared" si="2"/>
        <v>27000</v>
      </c>
      <c r="F62" s="17">
        <f t="shared" ref="F62:G62" si="60">F63</f>
        <v>27000</v>
      </c>
      <c r="G62" s="17">
        <f t="shared" si="60"/>
        <v>0</v>
      </c>
      <c r="H62" s="17">
        <f>H63</f>
        <v>0</v>
      </c>
      <c r="I62" s="17">
        <f t="shared" ref="I62:J62" si="61">I63</f>
        <v>0</v>
      </c>
      <c r="J62" s="17">
        <f t="shared" si="61"/>
        <v>0</v>
      </c>
      <c r="K62" s="177" t="s">
        <v>90</v>
      </c>
      <c r="L62" s="177" t="s">
        <v>121</v>
      </c>
    </row>
    <row r="63" spans="1:12" s="3" customFormat="1" ht="72.75" customHeight="1">
      <c r="A63" s="182"/>
      <c r="B63" s="178"/>
      <c r="C63" s="178"/>
      <c r="D63" s="18" t="s">
        <v>3</v>
      </c>
      <c r="E63" s="23">
        <f t="shared" si="2"/>
        <v>27000</v>
      </c>
      <c r="F63" s="17">
        <v>27000</v>
      </c>
      <c r="G63" s="17">
        <v>0</v>
      </c>
      <c r="H63" s="17">
        <v>0</v>
      </c>
      <c r="I63" s="17">
        <v>0</v>
      </c>
      <c r="J63" s="17">
        <v>0</v>
      </c>
      <c r="K63" s="178"/>
      <c r="L63" s="178"/>
    </row>
    <row r="64" spans="1:12" s="3" customFormat="1" ht="23.25" customHeight="1">
      <c r="A64" s="181" t="s">
        <v>13</v>
      </c>
      <c r="B64" s="177" t="s">
        <v>182</v>
      </c>
      <c r="C64" s="177" t="s">
        <v>303</v>
      </c>
      <c r="D64" s="16" t="s">
        <v>2</v>
      </c>
      <c r="E64" s="23">
        <f t="shared" si="2"/>
        <v>42000</v>
      </c>
      <c r="F64" s="17">
        <f t="shared" ref="F64:J64" si="62">F65</f>
        <v>42000</v>
      </c>
      <c r="G64" s="17">
        <f t="shared" si="62"/>
        <v>0</v>
      </c>
      <c r="H64" s="17">
        <f t="shared" si="62"/>
        <v>0</v>
      </c>
      <c r="I64" s="17">
        <f t="shared" si="62"/>
        <v>0</v>
      </c>
      <c r="J64" s="17">
        <f t="shared" si="62"/>
        <v>0</v>
      </c>
      <c r="K64" s="177" t="s">
        <v>90</v>
      </c>
      <c r="L64" s="177" t="s">
        <v>118</v>
      </c>
    </row>
    <row r="65" spans="1:12" s="3" customFormat="1" ht="70.5" customHeight="1">
      <c r="A65" s="182"/>
      <c r="B65" s="179"/>
      <c r="C65" s="179"/>
      <c r="D65" s="18" t="s">
        <v>3</v>
      </c>
      <c r="E65" s="23">
        <f t="shared" si="2"/>
        <v>42000</v>
      </c>
      <c r="F65" s="17">
        <v>42000</v>
      </c>
      <c r="G65" s="17">
        <v>0</v>
      </c>
      <c r="H65" s="24">
        <v>0</v>
      </c>
      <c r="I65" s="17">
        <v>0</v>
      </c>
      <c r="J65" s="17">
        <v>0</v>
      </c>
      <c r="K65" s="178"/>
      <c r="L65" s="178"/>
    </row>
    <row r="66" spans="1:12" s="3" customFormat="1" ht="32.25" customHeight="1">
      <c r="A66" s="181" t="s">
        <v>126</v>
      </c>
      <c r="B66" s="177" t="s">
        <v>183</v>
      </c>
      <c r="C66" s="177" t="s">
        <v>303</v>
      </c>
      <c r="D66" s="16" t="s">
        <v>2</v>
      </c>
      <c r="E66" s="23">
        <f t="shared" si="2"/>
        <v>40000</v>
      </c>
      <c r="F66" s="17">
        <f t="shared" ref="F66:J66" si="63">F67</f>
        <v>40000</v>
      </c>
      <c r="G66" s="17">
        <f t="shared" si="63"/>
        <v>0</v>
      </c>
      <c r="H66" s="17">
        <f t="shared" si="63"/>
        <v>0</v>
      </c>
      <c r="I66" s="17">
        <f t="shared" si="63"/>
        <v>0</v>
      </c>
      <c r="J66" s="17">
        <f t="shared" si="63"/>
        <v>0</v>
      </c>
      <c r="K66" s="177" t="s">
        <v>90</v>
      </c>
      <c r="L66" s="177" t="s">
        <v>119</v>
      </c>
    </row>
    <row r="67" spans="1:12" s="3" customFormat="1" ht="61.5" customHeight="1">
      <c r="A67" s="182"/>
      <c r="B67" s="179"/>
      <c r="C67" s="179"/>
      <c r="D67" s="18" t="s">
        <v>3</v>
      </c>
      <c r="E67" s="23">
        <f t="shared" si="2"/>
        <v>40000</v>
      </c>
      <c r="F67" s="17">
        <v>40000</v>
      </c>
      <c r="G67" s="17">
        <v>0</v>
      </c>
      <c r="H67" s="24">
        <v>0</v>
      </c>
      <c r="I67" s="17">
        <v>0</v>
      </c>
      <c r="J67" s="17">
        <v>0</v>
      </c>
      <c r="K67" s="178"/>
      <c r="L67" s="178"/>
    </row>
    <row r="68" spans="1:12" s="3" customFormat="1" ht="32.25" customHeight="1">
      <c r="A68" s="181" t="s">
        <v>128</v>
      </c>
      <c r="B68" s="177" t="s">
        <v>184</v>
      </c>
      <c r="C68" s="177" t="s">
        <v>303</v>
      </c>
      <c r="D68" s="16" t="s">
        <v>2</v>
      </c>
      <c r="E68" s="23">
        <f t="shared" si="2"/>
        <v>4500</v>
      </c>
      <c r="F68" s="17">
        <f t="shared" ref="F68:J72" si="64">F69</f>
        <v>4500</v>
      </c>
      <c r="G68" s="17">
        <f t="shared" si="64"/>
        <v>0</v>
      </c>
      <c r="H68" s="17">
        <f t="shared" si="64"/>
        <v>0</v>
      </c>
      <c r="I68" s="17">
        <f t="shared" si="64"/>
        <v>0</v>
      </c>
      <c r="J68" s="17">
        <f t="shared" si="64"/>
        <v>0</v>
      </c>
      <c r="K68" s="195" t="s">
        <v>90</v>
      </c>
      <c r="L68" s="177" t="s">
        <v>120</v>
      </c>
    </row>
    <row r="69" spans="1:12" s="3" customFormat="1" ht="63" customHeight="1">
      <c r="A69" s="182"/>
      <c r="B69" s="178"/>
      <c r="C69" s="178"/>
      <c r="D69" s="18" t="s">
        <v>3</v>
      </c>
      <c r="E69" s="23">
        <f t="shared" si="2"/>
        <v>4500</v>
      </c>
      <c r="F69" s="17">
        <v>4500</v>
      </c>
      <c r="G69" s="17">
        <v>0</v>
      </c>
      <c r="H69" s="24">
        <v>0</v>
      </c>
      <c r="I69" s="17">
        <v>0</v>
      </c>
      <c r="J69" s="17">
        <v>0</v>
      </c>
      <c r="K69" s="195"/>
      <c r="L69" s="178"/>
    </row>
    <row r="70" spans="1:12" s="3" customFormat="1" ht="32.25" customHeight="1">
      <c r="A70" s="181" t="s">
        <v>130</v>
      </c>
      <c r="B70" s="177" t="s">
        <v>185</v>
      </c>
      <c r="C70" s="177" t="s">
        <v>303</v>
      </c>
      <c r="D70" s="16" t="s">
        <v>2</v>
      </c>
      <c r="E70" s="23">
        <f t="shared" si="2"/>
        <v>4000</v>
      </c>
      <c r="F70" s="17">
        <f t="shared" si="64"/>
        <v>4000</v>
      </c>
      <c r="G70" s="17">
        <f t="shared" si="64"/>
        <v>0</v>
      </c>
      <c r="H70" s="17">
        <f t="shared" si="64"/>
        <v>0</v>
      </c>
      <c r="I70" s="17">
        <f t="shared" si="64"/>
        <v>0</v>
      </c>
      <c r="J70" s="17">
        <f t="shared" si="64"/>
        <v>0</v>
      </c>
      <c r="K70" s="195" t="s">
        <v>90</v>
      </c>
      <c r="L70" s="177" t="s">
        <v>19</v>
      </c>
    </row>
    <row r="71" spans="1:12" s="3" customFormat="1" ht="60.75" customHeight="1">
      <c r="A71" s="182"/>
      <c r="B71" s="178"/>
      <c r="C71" s="178"/>
      <c r="D71" s="18" t="s">
        <v>3</v>
      </c>
      <c r="E71" s="23">
        <f t="shared" si="2"/>
        <v>4000</v>
      </c>
      <c r="F71" s="17">
        <v>4000</v>
      </c>
      <c r="G71" s="17">
        <v>0</v>
      </c>
      <c r="H71" s="24">
        <v>0</v>
      </c>
      <c r="I71" s="17">
        <v>0</v>
      </c>
      <c r="J71" s="17">
        <v>0</v>
      </c>
      <c r="K71" s="195"/>
      <c r="L71" s="178"/>
    </row>
    <row r="72" spans="1:12" s="3" customFormat="1" ht="32.25" customHeight="1">
      <c r="A72" s="181" t="s">
        <v>271</v>
      </c>
      <c r="B72" s="177" t="s">
        <v>186</v>
      </c>
      <c r="C72" s="177" t="s">
        <v>303</v>
      </c>
      <c r="D72" s="16" t="s">
        <v>2</v>
      </c>
      <c r="E72" s="23">
        <f t="shared" si="2"/>
        <v>800</v>
      </c>
      <c r="F72" s="17">
        <f t="shared" si="64"/>
        <v>800</v>
      </c>
      <c r="G72" s="17">
        <f t="shared" si="64"/>
        <v>0</v>
      </c>
      <c r="H72" s="17">
        <f t="shared" si="64"/>
        <v>0</v>
      </c>
      <c r="I72" s="17">
        <f t="shared" si="64"/>
        <v>0</v>
      </c>
      <c r="J72" s="17">
        <f t="shared" si="64"/>
        <v>0</v>
      </c>
      <c r="K72" s="195" t="s">
        <v>90</v>
      </c>
      <c r="L72" s="177" t="s">
        <v>122</v>
      </c>
    </row>
    <row r="73" spans="1:12" s="3" customFormat="1" ht="62.25" customHeight="1">
      <c r="A73" s="182"/>
      <c r="B73" s="178"/>
      <c r="C73" s="178"/>
      <c r="D73" s="18" t="s">
        <v>3</v>
      </c>
      <c r="E73" s="23">
        <f t="shared" si="2"/>
        <v>800</v>
      </c>
      <c r="F73" s="17">
        <v>800</v>
      </c>
      <c r="G73" s="17">
        <v>0</v>
      </c>
      <c r="H73" s="24">
        <v>0</v>
      </c>
      <c r="I73" s="17">
        <v>0</v>
      </c>
      <c r="J73" s="17">
        <v>0</v>
      </c>
      <c r="K73" s="195"/>
      <c r="L73" s="178"/>
    </row>
    <row r="74" spans="1:12" s="3" customFormat="1" ht="32.25" customHeight="1">
      <c r="A74" s="181" t="s">
        <v>272</v>
      </c>
      <c r="B74" s="177" t="s">
        <v>198</v>
      </c>
      <c r="C74" s="138"/>
      <c r="D74" s="16" t="s">
        <v>2</v>
      </c>
      <c r="E74" s="23">
        <f t="shared" si="2"/>
        <v>313500</v>
      </c>
      <c r="F74" s="17">
        <f>F76+F75</f>
        <v>15000</v>
      </c>
      <c r="G74" s="17">
        <f t="shared" ref="G74:J74" si="65">G76+G75</f>
        <v>16000</v>
      </c>
      <c r="H74" s="17">
        <f t="shared" si="65"/>
        <v>15000</v>
      </c>
      <c r="I74" s="17">
        <f t="shared" si="65"/>
        <v>128500</v>
      </c>
      <c r="J74" s="17">
        <f t="shared" si="65"/>
        <v>139000</v>
      </c>
      <c r="K74" s="177" t="s">
        <v>90</v>
      </c>
      <c r="L74" s="177" t="s">
        <v>19</v>
      </c>
    </row>
    <row r="75" spans="1:12" s="3" customFormat="1" ht="150" customHeight="1">
      <c r="A75" s="183"/>
      <c r="B75" s="179"/>
      <c r="C75" s="157" t="s">
        <v>304</v>
      </c>
      <c r="D75" s="139" t="s">
        <v>27</v>
      </c>
      <c r="E75" s="23">
        <f t="shared" si="2"/>
        <v>230000</v>
      </c>
      <c r="F75" s="17">
        <v>0</v>
      </c>
      <c r="G75" s="17">
        <v>0</v>
      </c>
      <c r="H75" s="17">
        <v>0</v>
      </c>
      <c r="I75" s="17">
        <v>110000</v>
      </c>
      <c r="J75" s="17">
        <v>120000</v>
      </c>
      <c r="K75" s="179"/>
      <c r="L75" s="179"/>
    </row>
    <row r="76" spans="1:12" s="3" customFormat="1" ht="70.5" customHeight="1">
      <c r="A76" s="182"/>
      <c r="B76" s="178"/>
      <c r="C76" s="157" t="s">
        <v>297</v>
      </c>
      <c r="D76" s="18" t="s">
        <v>3</v>
      </c>
      <c r="E76" s="23">
        <f t="shared" si="2"/>
        <v>83500</v>
      </c>
      <c r="F76" s="17">
        <v>15000</v>
      </c>
      <c r="G76" s="17">
        <v>16000</v>
      </c>
      <c r="H76" s="17">
        <v>15000</v>
      </c>
      <c r="I76" s="17">
        <v>18500</v>
      </c>
      <c r="J76" s="17">
        <v>19000</v>
      </c>
      <c r="K76" s="178"/>
      <c r="L76" s="178"/>
    </row>
    <row r="77" spans="1:12" s="3" customFormat="1" ht="32.25" customHeight="1">
      <c r="A77" s="181" t="s">
        <v>273</v>
      </c>
      <c r="B77" s="177" t="s">
        <v>283</v>
      </c>
      <c r="C77" s="177" t="s">
        <v>305</v>
      </c>
      <c r="D77" s="16" t="s">
        <v>2</v>
      </c>
      <c r="E77" s="23">
        <f t="shared" ref="E77:E78" si="66">F77+G77+H77+I77+J77</f>
        <v>6000</v>
      </c>
      <c r="F77" s="17">
        <f t="shared" ref="F77:J81" si="67">F78</f>
        <v>0</v>
      </c>
      <c r="G77" s="17">
        <f t="shared" si="67"/>
        <v>0</v>
      </c>
      <c r="H77" s="17">
        <f t="shared" si="67"/>
        <v>6000</v>
      </c>
      <c r="I77" s="17">
        <f t="shared" si="67"/>
        <v>0</v>
      </c>
      <c r="J77" s="17">
        <f t="shared" si="67"/>
        <v>0</v>
      </c>
      <c r="K77" s="195" t="s">
        <v>90</v>
      </c>
      <c r="L77" s="177" t="s">
        <v>253</v>
      </c>
    </row>
    <row r="78" spans="1:12" s="3" customFormat="1" ht="61.5" customHeight="1">
      <c r="A78" s="182"/>
      <c r="B78" s="178"/>
      <c r="C78" s="178"/>
      <c r="D78" s="18" t="s">
        <v>3</v>
      </c>
      <c r="E78" s="23">
        <f t="shared" si="66"/>
        <v>6000</v>
      </c>
      <c r="F78" s="17">
        <v>0</v>
      </c>
      <c r="G78" s="17">
        <v>0</v>
      </c>
      <c r="H78" s="24">
        <v>6000</v>
      </c>
      <c r="I78" s="17">
        <v>0</v>
      </c>
      <c r="J78" s="17">
        <v>0</v>
      </c>
      <c r="K78" s="195"/>
      <c r="L78" s="178"/>
    </row>
    <row r="79" spans="1:12" s="3" customFormat="1" ht="29.25" customHeight="1">
      <c r="A79" s="181" t="s">
        <v>274</v>
      </c>
      <c r="B79" s="177" t="s">
        <v>254</v>
      </c>
      <c r="C79" s="177" t="s">
        <v>306</v>
      </c>
      <c r="D79" s="16" t="s">
        <v>2</v>
      </c>
      <c r="E79" s="23">
        <f t="shared" ref="E79:E80" si="68">F79+G79+H79+I79+J79</f>
        <v>18000</v>
      </c>
      <c r="F79" s="17">
        <f t="shared" si="67"/>
        <v>0</v>
      </c>
      <c r="G79" s="17">
        <f t="shared" si="67"/>
        <v>0</v>
      </c>
      <c r="H79" s="17">
        <f t="shared" si="67"/>
        <v>18000</v>
      </c>
      <c r="I79" s="17">
        <f t="shared" si="67"/>
        <v>0</v>
      </c>
      <c r="J79" s="17">
        <f t="shared" si="67"/>
        <v>0</v>
      </c>
      <c r="K79" s="195" t="s">
        <v>90</v>
      </c>
      <c r="L79" s="177" t="s">
        <v>253</v>
      </c>
    </row>
    <row r="80" spans="1:12" s="3" customFormat="1" ht="61.5" customHeight="1">
      <c r="A80" s="182"/>
      <c r="B80" s="178"/>
      <c r="C80" s="178"/>
      <c r="D80" s="18" t="s">
        <v>3</v>
      </c>
      <c r="E80" s="23">
        <f t="shared" si="68"/>
        <v>18000</v>
      </c>
      <c r="F80" s="17">
        <v>0</v>
      </c>
      <c r="G80" s="17">
        <v>0</v>
      </c>
      <c r="H80" s="24">
        <v>18000</v>
      </c>
      <c r="I80" s="17">
        <v>0</v>
      </c>
      <c r="J80" s="17">
        <v>0</v>
      </c>
      <c r="K80" s="195"/>
      <c r="L80" s="178"/>
    </row>
    <row r="81" spans="1:13" s="3" customFormat="1" ht="30" customHeight="1">
      <c r="A81" s="181" t="s">
        <v>275</v>
      </c>
      <c r="B81" s="177" t="s">
        <v>255</v>
      </c>
      <c r="C81" s="177" t="s">
        <v>306</v>
      </c>
      <c r="D81" s="16" t="s">
        <v>2</v>
      </c>
      <c r="E81" s="23">
        <f t="shared" ref="E81:E82" si="69">F81+G81+H81+I81+J81</f>
        <v>4200</v>
      </c>
      <c r="F81" s="17">
        <f t="shared" si="67"/>
        <v>0</v>
      </c>
      <c r="G81" s="17">
        <f t="shared" si="67"/>
        <v>0</v>
      </c>
      <c r="H81" s="17">
        <f t="shared" si="67"/>
        <v>4200</v>
      </c>
      <c r="I81" s="17">
        <f t="shared" si="67"/>
        <v>0</v>
      </c>
      <c r="J81" s="17">
        <f t="shared" si="67"/>
        <v>0</v>
      </c>
      <c r="K81" s="195" t="s">
        <v>90</v>
      </c>
      <c r="L81" s="177" t="s">
        <v>253</v>
      </c>
    </row>
    <row r="82" spans="1:13" s="3" customFormat="1" ht="61.5" customHeight="1">
      <c r="A82" s="182"/>
      <c r="B82" s="178"/>
      <c r="C82" s="178"/>
      <c r="D82" s="18" t="s">
        <v>3</v>
      </c>
      <c r="E82" s="23">
        <f t="shared" si="69"/>
        <v>4200</v>
      </c>
      <c r="F82" s="17">
        <v>0</v>
      </c>
      <c r="G82" s="17">
        <v>0</v>
      </c>
      <c r="H82" s="24">
        <v>4200</v>
      </c>
      <c r="I82" s="17">
        <v>0</v>
      </c>
      <c r="J82" s="17">
        <v>0</v>
      </c>
      <c r="K82" s="195"/>
      <c r="L82" s="178"/>
    </row>
    <row r="83" spans="1:13" s="3" customFormat="1" ht="32.25" customHeight="1">
      <c r="A83" s="181" t="s">
        <v>276</v>
      </c>
      <c r="B83" s="177" t="s">
        <v>97</v>
      </c>
      <c r="C83" s="177" t="s">
        <v>307</v>
      </c>
      <c r="D83" s="18" t="s">
        <v>2</v>
      </c>
      <c r="E83" s="23">
        <f t="shared" si="2"/>
        <v>34921.699999999997</v>
      </c>
      <c r="F83" s="17">
        <f>F84</f>
        <v>6751.7</v>
      </c>
      <c r="G83" s="17">
        <f t="shared" ref="G83:J83" si="70">G84</f>
        <v>6680</v>
      </c>
      <c r="H83" s="17">
        <f t="shared" si="70"/>
        <v>7025</v>
      </c>
      <c r="I83" s="17">
        <f t="shared" si="70"/>
        <v>7165</v>
      </c>
      <c r="J83" s="17">
        <f t="shared" si="70"/>
        <v>7300</v>
      </c>
      <c r="K83" s="195" t="s">
        <v>98</v>
      </c>
      <c r="L83" s="177" t="s">
        <v>99</v>
      </c>
    </row>
    <row r="84" spans="1:13" s="3" customFormat="1" ht="41.25" customHeight="1">
      <c r="A84" s="182"/>
      <c r="B84" s="180"/>
      <c r="C84" s="180"/>
      <c r="D84" s="18" t="s">
        <v>3</v>
      </c>
      <c r="E84" s="23">
        <f t="shared" si="2"/>
        <v>34921.699999999997</v>
      </c>
      <c r="F84" s="17">
        <v>6751.7</v>
      </c>
      <c r="G84" s="17">
        <v>6680</v>
      </c>
      <c r="H84" s="17">
        <v>7025</v>
      </c>
      <c r="I84" s="17">
        <v>7165</v>
      </c>
      <c r="J84" s="17">
        <v>7300</v>
      </c>
      <c r="K84" s="195"/>
      <c r="L84" s="178"/>
    </row>
    <row r="85" spans="1:13" s="3" customFormat="1" ht="32.25" customHeight="1">
      <c r="A85" s="181" t="s">
        <v>393</v>
      </c>
      <c r="B85" s="177" t="s">
        <v>187</v>
      </c>
      <c r="C85" s="177" t="s">
        <v>303</v>
      </c>
      <c r="D85" s="16" t="s">
        <v>2</v>
      </c>
      <c r="E85" s="23">
        <f t="shared" si="2"/>
        <v>6300</v>
      </c>
      <c r="F85" s="17">
        <f t="shared" ref="F85:G85" si="71">F86</f>
        <v>6300</v>
      </c>
      <c r="G85" s="17">
        <f t="shared" si="71"/>
        <v>0</v>
      </c>
      <c r="H85" s="17">
        <f t="shared" ref="H85:J85" si="72">H86</f>
        <v>0</v>
      </c>
      <c r="I85" s="17">
        <f t="shared" si="72"/>
        <v>0</v>
      </c>
      <c r="J85" s="17">
        <f t="shared" si="72"/>
        <v>0</v>
      </c>
      <c r="K85" s="177" t="s">
        <v>90</v>
      </c>
      <c r="L85" s="177" t="s">
        <v>22</v>
      </c>
    </row>
    <row r="86" spans="1:13" s="3" customFormat="1" ht="58.5" customHeight="1">
      <c r="A86" s="182"/>
      <c r="B86" s="178"/>
      <c r="C86" s="178"/>
      <c r="D86" s="18" t="s">
        <v>3</v>
      </c>
      <c r="E86" s="23">
        <f t="shared" si="2"/>
        <v>6300</v>
      </c>
      <c r="F86" s="17">
        <v>6300</v>
      </c>
      <c r="G86" s="17">
        <v>0</v>
      </c>
      <c r="H86" s="17">
        <v>0</v>
      </c>
      <c r="I86" s="17">
        <v>0</v>
      </c>
      <c r="J86" s="17">
        <v>0</v>
      </c>
      <c r="K86" s="178"/>
      <c r="L86" s="178"/>
    </row>
    <row r="87" spans="1:13" s="3" customFormat="1" ht="32.25" customHeight="1">
      <c r="A87" s="181" t="s">
        <v>394</v>
      </c>
      <c r="B87" s="177" t="s">
        <v>188</v>
      </c>
      <c r="C87" s="177" t="s">
        <v>303</v>
      </c>
      <c r="D87" s="16" t="s">
        <v>2</v>
      </c>
      <c r="E87" s="23">
        <f t="shared" si="2"/>
        <v>900</v>
      </c>
      <c r="F87" s="17">
        <f t="shared" ref="F87:J87" si="73">F88</f>
        <v>900</v>
      </c>
      <c r="G87" s="17">
        <f t="shared" si="73"/>
        <v>0</v>
      </c>
      <c r="H87" s="17">
        <f t="shared" si="73"/>
        <v>0</v>
      </c>
      <c r="I87" s="17">
        <f t="shared" si="73"/>
        <v>0</v>
      </c>
      <c r="J87" s="17">
        <f t="shared" si="73"/>
        <v>0</v>
      </c>
      <c r="K87" s="177" t="s">
        <v>190</v>
      </c>
      <c r="L87" s="177" t="s">
        <v>22</v>
      </c>
    </row>
    <row r="88" spans="1:13" s="3" customFormat="1" ht="59.25" customHeight="1">
      <c r="A88" s="182"/>
      <c r="B88" s="179"/>
      <c r="C88" s="179"/>
      <c r="D88" s="18" t="s">
        <v>3</v>
      </c>
      <c r="E88" s="23">
        <f t="shared" si="2"/>
        <v>900</v>
      </c>
      <c r="F88" s="17">
        <v>900</v>
      </c>
      <c r="G88" s="17">
        <v>0</v>
      </c>
      <c r="H88" s="17">
        <v>0</v>
      </c>
      <c r="I88" s="17">
        <v>0</v>
      </c>
      <c r="J88" s="17">
        <v>0</v>
      </c>
      <c r="K88" s="179"/>
      <c r="L88" s="179"/>
    </row>
    <row r="89" spans="1:13" s="3" customFormat="1" ht="32.25" customHeight="1">
      <c r="A89" s="181" t="s">
        <v>395</v>
      </c>
      <c r="B89" s="177" t="s">
        <v>189</v>
      </c>
      <c r="C89" s="177" t="s">
        <v>303</v>
      </c>
      <c r="D89" s="16" t="s">
        <v>2</v>
      </c>
      <c r="E89" s="23">
        <f t="shared" si="2"/>
        <v>500</v>
      </c>
      <c r="F89" s="17">
        <f t="shared" ref="F89:J89" si="74">F90</f>
        <v>500</v>
      </c>
      <c r="G89" s="17">
        <f t="shared" si="74"/>
        <v>0</v>
      </c>
      <c r="H89" s="17">
        <f t="shared" si="74"/>
        <v>0</v>
      </c>
      <c r="I89" s="17">
        <f t="shared" si="74"/>
        <v>0</v>
      </c>
      <c r="J89" s="17">
        <f t="shared" si="74"/>
        <v>0</v>
      </c>
      <c r="K89" s="177" t="s">
        <v>90</v>
      </c>
      <c r="L89" s="177" t="s">
        <v>22</v>
      </c>
    </row>
    <row r="90" spans="1:13" s="3" customFormat="1" ht="57.75" customHeight="1">
      <c r="A90" s="182"/>
      <c r="B90" s="179"/>
      <c r="C90" s="179"/>
      <c r="D90" s="18" t="s">
        <v>3</v>
      </c>
      <c r="E90" s="23">
        <f t="shared" si="2"/>
        <v>500</v>
      </c>
      <c r="F90" s="17">
        <v>500</v>
      </c>
      <c r="G90" s="17">
        <v>0</v>
      </c>
      <c r="H90" s="17">
        <v>0</v>
      </c>
      <c r="I90" s="17">
        <v>0</v>
      </c>
      <c r="J90" s="17">
        <v>0</v>
      </c>
      <c r="K90" s="179"/>
      <c r="L90" s="179"/>
    </row>
    <row r="91" spans="1:13" s="3" customFormat="1" ht="33" customHeight="1">
      <c r="A91" s="181" t="s">
        <v>396</v>
      </c>
      <c r="B91" s="177" t="s">
        <v>87</v>
      </c>
      <c r="C91" s="177" t="s">
        <v>303</v>
      </c>
      <c r="D91" s="18" t="s">
        <v>2</v>
      </c>
      <c r="E91" s="23">
        <f t="shared" si="2"/>
        <v>4500</v>
      </c>
      <c r="F91" s="17">
        <f t="shared" ref="F91:J91" si="75">F92</f>
        <v>4500</v>
      </c>
      <c r="G91" s="17">
        <f t="shared" si="75"/>
        <v>0</v>
      </c>
      <c r="H91" s="17">
        <f t="shared" si="75"/>
        <v>0</v>
      </c>
      <c r="I91" s="17">
        <f t="shared" si="75"/>
        <v>0</v>
      </c>
      <c r="J91" s="17">
        <f t="shared" si="75"/>
        <v>0</v>
      </c>
      <c r="K91" s="177" t="s">
        <v>93</v>
      </c>
      <c r="L91" s="240" t="s">
        <v>22</v>
      </c>
      <c r="M91" s="9"/>
    </row>
    <row r="92" spans="1:13" s="3" customFormat="1" ht="71.25" customHeight="1">
      <c r="A92" s="182"/>
      <c r="B92" s="179"/>
      <c r="C92" s="179"/>
      <c r="D92" s="18" t="s">
        <v>3</v>
      </c>
      <c r="E92" s="23">
        <f t="shared" si="2"/>
        <v>4500</v>
      </c>
      <c r="F92" s="17">
        <v>4500</v>
      </c>
      <c r="G92" s="17">
        <v>0</v>
      </c>
      <c r="H92" s="17">
        <v>0</v>
      </c>
      <c r="I92" s="17">
        <v>0</v>
      </c>
      <c r="J92" s="17">
        <v>0</v>
      </c>
      <c r="K92" s="179"/>
      <c r="L92" s="287"/>
      <c r="M92" s="9"/>
    </row>
    <row r="93" spans="1:13" s="3" customFormat="1" ht="31.5" customHeight="1">
      <c r="A93" s="181" t="s">
        <v>397</v>
      </c>
      <c r="B93" s="195" t="s">
        <v>191</v>
      </c>
      <c r="C93" s="195" t="s">
        <v>303</v>
      </c>
      <c r="D93" s="18" t="s">
        <v>2</v>
      </c>
      <c r="E93" s="23">
        <f t="shared" si="2"/>
        <v>3500</v>
      </c>
      <c r="F93" s="21">
        <f t="shared" ref="F93:J93" si="76">F94</f>
        <v>3500</v>
      </c>
      <c r="G93" s="21">
        <f t="shared" si="76"/>
        <v>0</v>
      </c>
      <c r="H93" s="21">
        <f t="shared" si="76"/>
        <v>0</v>
      </c>
      <c r="I93" s="17">
        <f t="shared" si="76"/>
        <v>0</v>
      </c>
      <c r="J93" s="17">
        <f t="shared" si="76"/>
        <v>0</v>
      </c>
      <c r="K93" s="195" t="s">
        <v>93</v>
      </c>
      <c r="L93" s="251" t="s">
        <v>22</v>
      </c>
      <c r="M93" s="9"/>
    </row>
    <row r="94" spans="1:13" s="3" customFormat="1" ht="60" customHeight="1">
      <c r="A94" s="182"/>
      <c r="B94" s="195"/>
      <c r="C94" s="195"/>
      <c r="D94" s="18" t="s">
        <v>3</v>
      </c>
      <c r="E94" s="23">
        <f t="shared" si="2"/>
        <v>3500</v>
      </c>
      <c r="F94" s="17">
        <v>3500</v>
      </c>
      <c r="G94" s="17">
        <v>0</v>
      </c>
      <c r="H94" s="17">
        <v>0</v>
      </c>
      <c r="I94" s="17">
        <v>0</v>
      </c>
      <c r="J94" s="17">
        <v>0</v>
      </c>
      <c r="K94" s="195"/>
      <c r="L94" s="261"/>
    </row>
    <row r="95" spans="1:13" s="3" customFormat="1" ht="26.25" customHeight="1">
      <c r="A95" s="181" t="s">
        <v>398</v>
      </c>
      <c r="B95" s="177" t="s">
        <v>192</v>
      </c>
      <c r="C95" s="177" t="s">
        <v>303</v>
      </c>
      <c r="D95" s="18" t="s">
        <v>2</v>
      </c>
      <c r="E95" s="23">
        <f t="shared" si="2"/>
        <v>3850</v>
      </c>
      <c r="F95" s="21">
        <f t="shared" ref="F95:J95" si="77">F96</f>
        <v>3850</v>
      </c>
      <c r="G95" s="21">
        <f t="shared" si="77"/>
        <v>0</v>
      </c>
      <c r="H95" s="21">
        <f t="shared" si="77"/>
        <v>0</v>
      </c>
      <c r="I95" s="17">
        <f t="shared" si="77"/>
        <v>0</v>
      </c>
      <c r="J95" s="17">
        <f t="shared" si="77"/>
        <v>0</v>
      </c>
      <c r="K95" s="177" t="s">
        <v>93</v>
      </c>
      <c r="L95" s="240" t="s">
        <v>123</v>
      </c>
    </row>
    <row r="96" spans="1:13" s="3" customFormat="1" ht="98.25" customHeight="1">
      <c r="A96" s="182"/>
      <c r="B96" s="178"/>
      <c r="C96" s="178"/>
      <c r="D96" s="18" t="s">
        <v>3</v>
      </c>
      <c r="E96" s="23">
        <f t="shared" si="2"/>
        <v>3850</v>
      </c>
      <c r="F96" s="17">
        <v>3850</v>
      </c>
      <c r="G96" s="17">
        <v>0</v>
      </c>
      <c r="H96" s="17">
        <v>0</v>
      </c>
      <c r="I96" s="17">
        <v>0</v>
      </c>
      <c r="J96" s="17">
        <v>0</v>
      </c>
      <c r="K96" s="178"/>
      <c r="L96" s="213"/>
    </row>
    <row r="97" spans="1:12" s="3" customFormat="1" ht="34.5" customHeight="1">
      <c r="A97" s="181" t="s">
        <v>399</v>
      </c>
      <c r="B97" s="177" t="s">
        <v>193</v>
      </c>
      <c r="C97" s="177" t="s">
        <v>303</v>
      </c>
      <c r="D97" s="16" t="s">
        <v>2</v>
      </c>
      <c r="E97" s="23">
        <f t="shared" si="2"/>
        <v>1880</v>
      </c>
      <c r="F97" s="17">
        <f t="shared" ref="F97:J97" si="78">F98</f>
        <v>1880</v>
      </c>
      <c r="G97" s="17">
        <f t="shared" si="78"/>
        <v>0</v>
      </c>
      <c r="H97" s="17">
        <f t="shared" si="78"/>
        <v>0</v>
      </c>
      <c r="I97" s="17">
        <f t="shared" si="78"/>
        <v>0</v>
      </c>
      <c r="J97" s="17">
        <f t="shared" si="78"/>
        <v>0</v>
      </c>
      <c r="K97" s="177" t="s">
        <v>90</v>
      </c>
      <c r="L97" s="177" t="s">
        <v>124</v>
      </c>
    </row>
    <row r="98" spans="1:12" s="3" customFormat="1" ht="82.5" customHeight="1">
      <c r="A98" s="182"/>
      <c r="B98" s="179"/>
      <c r="C98" s="179"/>
      <c r="D98" s="18" t="s">
        <v>3</v>
      </c>
      <c r="E98" s="23">
        <f t="shared" si="2"/>
        <v>1880</v>
      </c>
      <c r="F98" s="17">
        <v>1880</v>
      </c>
      <c r="G98" s="17">
        <v>0</v>
      </c>
      <c r="H98" s="17">
        <v>0</v>
      </c>
      <c r="I98" s="17">
        <v>0</v>
      </c>
      <c r="J98" s="17">
        <v>0</v>
      </c>
      <c r="K98" s="179"/>
      <c r="L98" s="179"/>
    </row>
    <row r="99" spans="1:12" s="3" customFormat="1" ht="45" customHeight="1">
      <c r="A99" s="181" t="s">
        <v>400</v>
      </c>
      <c r="B99" s="177" t="s">
        <v>197</v>
      </c>
      <c r="C99" s="139"/>
      <c r="D99" s="16" t="s">
        <v>2</v>
      </c>
      <c r="E99" s="23">
        <f t="shared" si="2"/>
        <v>87000</v>
      </c>
      <c r="F99" s="17">
        <f>F100+F101</f>
        <v>8000</v>
      </c>
      <c r="G99" s="17">
        <f>G100+G101</f>
        <v>8500</v>
      </c>
      <c r="H99" s="17">
        <f>H100+H101</f>
        <v>9000</v>
      </c>
      <c r="I99" s="17">
        <f t="shared" ref="I99:J99" si="79">I100+I101</f>
        <v>30500</v>
      </c>
      <c r="J99" s="17">
        <f t="shared" si="79"/>
        <v>31000</v>
      </c>
      <c r="K99" s="177" t="s">
        <v>88</v>
      </c>
      <c r="L99" s="177" t="s">
        <v>199</v>
      </c>
    </row>
    <row r="100" spans="1:12" s="3" customFormat="1" ht="113.25" customHeight="1">
      <c r="A100" s="183"/>
      <c r="B100" s="179"/>
      <c r="C100" s="139" t="s">
        <v>304</v>
      </c>
      <c r="D100" s="18" t="s">
        <v>27</v>
      </c>
      <c r="E100" s="23">
        <f t="shared" si="2"/>
        <v>43000</v>
      </c>
      <c r="F100" s="17">
        <v>0</v>
      </c>
      <c r="G100" s="17">
        <v>0</v>
      </c>
      <c r="H100" s="17">
        <v>0</v>
      </c>
      <c r="I100" s="17">
        <v>21000</v>
      </c>
      <c r="J100" s="17">
        <v>22000</v>
      </c>
      <c r="K100" s="179"/>
      <c r="L100" s="179"/>
    </row>
    <row r="101" spans="1:12" s="3" customFormat="1" ht="74.25" customHeight="1">
      <c r="A101" s="286"/>
      <c r="B101" s="273"/>
      <c r="C101" s="140" t="s">
        <v>297</v>
      </c>
      <c r="D101" s="18" t="s">
        <v>3</v>
      </c>
      <c r="E101" s="23">
        <f t="shared" si="2"/>
        <v>44000</v>
      </c>
      <c r="F101" s="17">
        <v>8000</v>
      </c>
      <c r="G101" s="17">
        <v>8500</v>
      </c>
      <c r="H101" s="17">
        <v>9000</v>
      </c>
      <c r="I101" s="17">
        <v>9500</v>
      </c>
      <c r="J101" s="17">
        <v>9000</v>
      </c>
      <c r="K101" s="180"/>
      <c r="L101" s="180"/>
    </row>
    <row r="102" spans="1:12" s="3" customFormat="1" ht="45" customHeight="1">
      <c r="A102" s="272" t="s">
        <v>401</v>
      </c>
      <c r="B102" s="266" t="s">
        <v>100</v>
      </c>
      <c r="C102" s="266" t="s">
        <v>307</v>
      </c>
      <c r="D102" s="18" t="s">
        <v>2</v>
      </c>
      <c r="E102" s="23">
        <f t="shared" si="2"/>
        <v>33441</v>
      </c>
      <c r="F102" s="17">
        <f t="shared" ref="F102:J102" si="80">F103</f>
        <v>6591</v>
      </c>
      <c r="G102" s="17">
        <f t="shared" si="80"/>
        <v>6520</v>
      </c>
      <c r="H102" s="17">
        <f t="shared" si="80"/>
        <v>6650</v>
      </c>
      <c r="I102" s="17">
        <f t="shared" si="80"/>
        <v>6780</v>
      </c>
      <c r="J102" s="17">
        <f t="shared" si="80"/>
        <v>6900</v>
      </c>
      <c r="K102" s="195" t="s">
        <v>98</v>
      </c>
      <c r="L102" s="195" t="s">
        <v>220</v>
      </c>
    </row>
    <row r="103" spans="1:12" s="3" customFormat="1" ht="48" customHeight="1">
      <c r="A103" s="272"/>
      <c r="B103" s="268"/>
      <c r="C103" s="273"/>
      <c r="D103" s="18" t="s">
        <v>3</v>
      </c>
      <c r="E103" s="23">
        <f t="shared" si="2"/>
        <v>33441</v>
      </c>
      <c r="F103" s="17">
        <v>6591</v>
      </c>
      <c r="G103" s="17">
        <v>6520</v>
      </c>
      <c r="H103" s="17">
        <v>6650</v>
      </c>
      <c r="I103" s="17">
        <v>6780</v>
      </c>
      <c r="J103" s="17">
        <v>6900</v>
      </c>
      <c r="K103" s="195"/>
      <c r="L103" s="195"/>
    </row>
    <row r="104" spans="1:12" s="3" customFormat="1" ht="45" customHeight="1">
      <c r="A104" s="181" t="s">
        <v>258</v>
      </c>
      <c r="B104" s="177" t="s">
        <v>200</v>
      </c>
      <c r="C104" s="177" t="s">
        <v>303</v>
      </c>
      <c r="D104" s="18" t="s">
        <v>2</v>
      </c>
      <c r="E104" s="23">
        <f t="shared" si="2"/>
        <v>4000</v>
      </c>
      <c r="F104" s="21">
        <f t="shared" ref="F104:J106" si="81">F105</f>
        <v>4000</v>
      </c>
      <c r="G104" s="21">
        <f t="shared" si="81"/>
        <v>0</v>
      </c>
      <c r="H104" s="21">
        <f t="shared" si="81"/>
        <v>0</v>
      </c>
      <c r="I104" s="17">
        <f t="shared" si="81"/>
        <v>0</v>
      </c>
      <c r="J104" s="17">
        <f t="shared" si="81"/>
        <v>0</v>
      </c>
      <c r="K104" s="177" t="s">
        <v>93</v>
      </c>
      <c r="L104" s="240" t="s">
        <v>201</v>
      </c>
    </row>
    <row r="105" spans="1:12" s="3" customFormat="1" ht="50.25" customHeight="1">
      <c r="A105" s="182"/>
      <c r="B105" s="178"/>
      <c r="C105" s="178"/>
      <c r="D105" s="18" t="s">
        <v>3</v>
      </c>
      <c r="E105" s="23">
        <f t="shared" si="2"/>
        <v>4000</v>
      </c>
      <c r="F105" s="17">
        <v>4000</v>
      </c>
      <c r="G105" s="17">
        <v>0</v>
      </c>
      <c r="H105" s="17">
        <v>0</v>
      </c>
      <c r="I105" s="17">
        <v>0</v>
      </c>
      <c r="J105" s="17">
        <v>0</v>
      </c>
      <c r="K105" s="178"/>
      <c r="L105" s="213"/>
    </row>
    <row r="106" spans="1:12" s="3" customFormat="1" ht="45" customHeight="1">
      <c r="A106" s="181" t="s">
        <v>259</v>
      </c>
      <c r="B106" s="177" t="s">
        <v>202</v>
      </c>
      <c r="C106" s="177" t="s">
        <v>303</v>
      </c>
      <c r="D106" s="18" t="s">
        <v>2</v>
      </c>
      <c r="E106" s="23">
        <f t="shared" si="2"/>
        <v>4000</v>
      </c>
      <c r="F106" s="21">
        <f t="shared" si="81"/>
        <v>4000</v>
      </c>
      <c r="G106" s="21">
        <f t="shared" si="81"/>
        <v>0</v>
      </c>
      <c r="H106" s="21">
        <f t="shared" si="81"/>
        <v>0</v>
      </c>
      <c r="I106" s="17">
        <f t="shared" si="81"/>
        <v>0</v>
      </c>
      <c r="J106" s="17">
        <f t="shared" si="81"/>
        <v>0</v>
      </c>
      <c r="K106" s="177" t="s">
        <v>93</v>
      </c>
      <c r="L106" s="240" t="s">
        <v>201</v>
      </c>
    </row>
    <row r="107" spans="1:12" s="3" customFormat="1" ht="50.25" customHeight="1">
      <c r="A107" s="182"/>
      <c r="B107" s="178"/>
      <c r="C107" s="178"/>
      <c r="D107" s="18" t="s">
        <v>3</v>
      </c>
      <c r="E107" s="23">
        <f t="shared" si="2"/>
        <v>4000</v>
      </c>
      <c r="F107" s="17">
        <v>4000</v>
      </c>
      <c r="G107" s="17">
        <v>0</v>
      </c>
      <c r="H107" s="17">
        <v>0</v>
      </c>
      <c r="I107" s="17">
        <v>0</v>
      </c>
      <c r="J107" s="17">
        <v>0</v>
      </c>
      <c r="K107" s="178"/>
      <c r="L107" s="213"/>
    </row>
    <row r="108" spans="1:12" s="3" customFormat="1" ht="45" customHeight="1">
      <c r="A108" s="196" t="s">
        <v>260</v>
      </c>
      <c r="B108" s="177" t="s">
        <v>95</v>
      </c>
      <c r="C108" s="177" t="s">
        <v>297</v>
      </c>
      <c r="D108" s="16" t="s">
        <v>2</v>
      </c>
      <c r="E108" s="23">
        <f t="shared" si="2"/>
        <v>18591</v>
      </c>
      <c r="F108" s="17">
        <f t="shared" ref="F108:J108" si="82">F109</f>
        <v>3556</v>
      </c>
      <c r="G108" s="17">
        <f t="shared" si="82"/>
        <v>3595</v>
      </c>
      <c r="H108" s="17">
        <f t="shared" si="82"/>
        <v>3740</v>
      </c>
      <c r="I108" s="17">
        <f t="shared" si="82"/>
        <v>3800</v>
      </c>
      <c r="J108" s="17">
        <f t="shared" si="82"/>
        <v>3900</v>
      </c>
      <c r="K108" s="177" t="s">
        <v>94</v>
      </c>
      <c r="L108" s="177" t="s">
        <v>21</v>
      </c>
    </row>
    <row r="109" spans="1:12" s="3" customFormat="1" ht="147.75" customHeight="1">
      <c r="A109" s="197"/>
      <c r="B109" s="178"/>
      <c r="C109" s="178"/>
      <c r="D109" s="18" t="s">
        <v>3</v>
      </c>
      <c r="E109" s="23">
        <f t="shared" si="2"/>
        <v>18591</v>
      </c>
      <c r="F109" s="17">
        <v>3556</v>
      </c>
      <c r="G109" s="17">
        <v>3595</v>
      </c>
      <c r="H109" s="17">
        <v>3740</v>
      </c>
      <c r="I109" s="17">
        <v>3800</v>
      </c>
      <c r="J109" s="17">
        <v>3900</v>
      </c>
      <c r="K109" s="178"/>
      <c r="L109" s="178"/>
    </row>
    <row r="110" spans="1:12" s="3" customFormat="1" ht="45" customHeight="1">
      <c r="A110" s="196" t="s">
        <v>261</v>
      </c>
      <c r="B110" s="177" t="s">
        <v>96</v>
      </c>
      <c r="C110" s="177" t="s">
        <v>83</v>
      </c>
      <c r="D110" s="16" t="s">
        <v>2</v>
      </c>
      <c r="E110" s="23">
        <f t="shared" si="2"/>
        <v>53450</v>
      </c>
      <c r="F110" s="17">
        <f t="shared" ref="F110:J110" si="83">F111</f>
        <v>10950</v>
      </c>
      <c r="G110" s="17">
        <f t="shared" si="83"/>
        <v>11100</v>
      </c>
      <c r="H110" s="17">
        <f t="shared" si="83"/>
        <v>11400</v>
      </c>
      <c r="I110" s="17">
        <f t="shared" si="83"/>
        <v>10000</v>
      </c>
      <c r="J110" s="17">
        <f t="shared" si="83"/>
        <v>10000</v>
      </c>
      <c r="K110" s="177" t="s">
        <v>94</v>
      </c>
      <c r="L110" s="177" t="s">
        <v>21</v>
      </c>
    </row>
    <row r="111" spans="1:12" s="3" customFormat="1" ht="117.75" customHeight="1">
      <c r="A111" s="197"/>
      <c r="B111" s="178"/>
      <c r="C111" s="178"/>
      <c r="D111" s="18" t="s">
        <v>3</v>
      </c>
      <c r="E111" s="23">
        <f t="shared" si="2"/>
        <v>53450</v>
      </c>
      <c r="F111" s="17">
        <v>10950</v>
      </c>
      <c r="G111" s="17">
        <v>11100</v>
      </c>
      <c r="H111" s="17">
        <v>11400</v>
      </c>
      <c r="I111" s="17">
        <v>10000</v>
      </c>
      <c r="J111" s="17">
        <v>10000</v>
      </c>
      <c r="K111" s="178"/>
      <c r="L111" s="178"/>
    </row>
    <row r="112" spans="1:12" s="3" customFormat="1" ht="45" customHeight="1">
      <c r="A112" s="196" t="s">
        <v>262</v>
      </c>
      <c r="B112" s="177" t="s">
        <v>403</v>
      </c>
      <c r="C112" s="177" t="s">
        <v>297</v>
      </c>
      <c r="D112" s="16" t="s">
        <v>2</v>
      </c>
      <c r="E112" s="23">
        <f t="shared" si="2"/>
        <v>11085</v>
      </c>
      <c r="F112" s="17">
        <f t="shared" ref="F112:J112" si="84">F113</f>
        <v>2315</v>
      </c>
      <c r="G112" s="17">
        <f t="shared" si="84"/>
        <v>2360</v>
      </c>
      <c r="H112" s="17">
        <f t="shared" si="84"/>
        <v>2410</v>
      </c>
      <c r="I112" s="17">
        <f t="shared" si="84"/>
        <v>2000</v>
      </c>
      <c r="J112" s="17">
        <f t="shared" si="84"/>
        <v>2000</v>
      </c>
      <c r="K112" s="177" t="s">
        <v>94</v>
      </c>
      <c r="L112" s="177" t="s">
        <v>21</v>
      </c>
    </row>
    <row r="113" spans="1:12" s="3" customFormat="1" ht="81" customHeight="1">
      <c r="A113" s="197"/>
      <c r="B113" s="178"/>
      <c r="C113" s="178"/>
      <c r="D113" s="18" t="s">
        <v>3</v>
      </c>
      <c r="E113" s="23">
        <f t="shared" si="2"/>
        <v>11085</v>
      </c>
      <c r="F113" s="17">
        <v>2315</v>
      </c>
      <c r="G113" s="17">
        <v>2360</v>
      </c>
      <c r="H113" s="17">
        <v>2410</v>
      </c>
      <c r="I113" s="17">
        <v>2000</v>
      </c>
      <c r="J113" s="17">
        <v>2000</v>
      </c>
      <c r="K113" s="178"/>
      <c r="L113" s="178"/>
    </row>
    <row r="114" spans="1:12" s="3" customFormat="1" ht="30" customHeight="1">
      <c r="A114" s="196" t="s">
        <v>263</v>
      </c>
      <c r="B114" s="177" t="s">
        <v>203</v>
      </c>
      <c r="C114" s="177" t="s">
        <v>305</v>
      </c>
      <c r="D114" s="18" t="s">
        <v>2</v>
      </c>
      <c r="E114" s="23">
        <f t="shared" si="2"/>
        <v>5400</v>
      </c>
      <c r="F114" s="17">
        <f t="shared" ref="F114" si="85">F115</f>
        <v>0</v>
      </c>
      <c r="G114" s="17">
        <f t="shared" ref="G114" si="86">G115</f>
        <v>0</v>
      </c>
      <c r="H114" s="17">
        <f t="shared" ref="H114" si="87">H115</f>
        <v>5400</v>
      </c>
      <c r="I114" s="17">
        <f t="shared" ref="I114" si="88">I115</f>
        <v>0</v>
      </c>
      <c r="J114" s="17">
        <f t="shared" ref="J114" si="89">J115</f>
        <v>0</v>
      </c>
      <c r="K114" s="177" t="s">
        <v>88</v>
      </c>
      <c r="L114" s="177" t="s">
        <v>89</v>
      </c>
    </row>
    <row r="115" spans="1:12" s="3" customFormat="1" ht="61.5" customHeight="1">
      <c r="A115" s="194"/>
      <c r="B115" s="180"/>
      <c r="C115" s="178"/>
      <c r="D115" s="18" t="s">
        <v>3</v>
      </c>
      <c r="E115" s="23">
        <f t="shared" si="2"/>
        <v>5400</v>
      </c>
      <c r="F115" s="17">
        <v>0</v>
      </c>
      <c r="G115" s="17">
        <v>0</v>
      </c>
      <c r="H115" s="17">
        <v>5400</v>
      </c>
      <c r="I115" s="17">
        <v>0</v>
      </c>
      <c r="J115" s="17">
        <v>0</v>
      </c>
      <c r="K115" s="180"/>
      <c r="L115" s="180"/>
    </row>
    <row r="116" spans="1:12" s="3" customFormat="1" ht="30.75" customHeight="1">
      <c r="A116" s="196" t="s">
        <v>264</v>
      </c>
      <c r="B116" s="177" t="s">
        <v>266</v>
      </c>
      <c r="C116" s="177" t="s">
        <v>303</v>
      </c>
      <c r="D116" s="18" t="s">
        <v>2</v>
      </c>
      <c r="E116" s="23">
        <f t="shared" ref="E116:E117" si="90">F116+G116+H116+I116+J116</f>
        <v>1000</v>
      </c>
      <c r="F116" s="17">
        <f t="shared" ref="F116:J116" si="91">F117</f>
        <v>1000</v>
      </c>
      <c r="G116" s="17">
        <f t="shared" si="91"/>
        <v>0</v>
      </c>
      <c r="H116" s="17">
        <f t="shared" si="91"/>
        <v>0</v>
      </c>
      <c r="I116" s="17">
        <f t="shared" si="91"/>
        <v>0</v>
      </c>
      <c r="J116" s="17">
        <f t="shared" si="91"/>
        <v>0</v>
      </c>
      <c r="K116" s="195" t="s">
        <v>88</v>
      </c>
      <c r="L116" s="177" t="s">
        <v>267</v>
      </c>
    </row>
    <row r="117" spans="1:12" s="3" customFormat="1" ht="62.25" customHeight="1">
      <c r="A117" s="197"/>
      <c r="B117" s="178"/>
      <c r="C117" s="178"/>
      <c r="D117" s="18" t="s">
        <v>3</v>
      </c>
      <c r="E117" s="23">
        <f t="shared" si="90"/>
        <v>1000</v>
      </c>
      <c r="F117" s="17">
        <v>1000</v>
      </c>
      <c r="G117" s="17">
        <v>0</v>
      </c>
      <c r="H117" s="17">
        <v>0</v>
      </c>
      <c r="I117" s="17">
        <v>0</v>
      </c>
      <c r="J117" s="17">
        <v>0</v>
      </c>
      <c r="K117" s="195"/>
      <c r="L117" s="178"/>
    </row>
    <row r="118" spans="1:12" s="3" customFormat="1" ht="27" customHeight="1">
      <c r="A118" s="264" t="s">
        <v>23</v>
      </c>
      <c r="B118" s="266" t="s">
        <v>280</v>
      </c>
      <c r="C118" s="266"/>
      <c r="D118" s="18" t="s">
        <v>2</v>
      </c>
      <c r="E118" s="23">
        <f t="shared" ref="E118:E119" si="92">F118+G118+H118+I118+J118</f>
        <v>7000</v>
      </c>
      <c r="F118" s="17">
        <f t="shared" ref="F118" si="93">F119</f>
        <v>2000</v>
      </c>
      <c r="G118" s="17">
        <f t="shared" ref="G118" si="94">G119</f>
        <v>0</v>
      </c>
      <c r="H118" s="17">
        <f t="shared" ref="H118" si="95">H119</f>
        <v>0</v>
      </c>
      <c r="I118" s="17">
        <f t="shared" ref="I118" si="96">I119</f>
        <v>2500</v>
      </c>
      <c r="J118" s="17">
        <f t="shared" ref="J118" si="97">J119</f>
        <v>2500</v>
      </c>
      <c r="K118" s="177"/>
      <c r="L118" s="177"/>
    </row>
    <row r="119" spans="1:12" s="3" customFormat="1" ht="96.75" customHeight="1">
      <c r="A119" s="265"/>
      <c r="B119" s="267"/>
      <c r="C119" s="267"/>
      <c r="D119" s="18" t="s">
        <v>140</v>
      </c>
      <c r="E119" s="23">
        <f t="shared" si="92"/>
        <v>7000</v>
      </c>
      <c r="F119" s="17">
        <f>F121</f>
        <v>2000</v>
      </c>
      <c r="G119" s="17">
        <f t="shared" ref="G119:J119" si="98">G121</f>
        <v>0</v>
      </c>
      <c r="H119" s="17">
        <f t="shared" si="98"/>
        <v>0</v>
      </c>
      <c r="I119" s="17">
        <f t="shared" si="98"/>
        <v>2500</v>
      </c>
      <c r="J119" s="17">
        <f t="shared" si="98"/>
        <v>2500</v>
      </c>
      <c r="K119" s="179"/>
      <c r="L119" s="179"/>
    </row>
    <row r="120" spans="1:12" s="3" customFormat="1" ht="27.75" customHeight="1">
      <c r="A120" s="181" t="s">
        <v>14</v>
      </c>
      <c r="B120" s="177" t="s">
        <v>281</v>
      </c>
      <c r="C120" s="177" t="s">
        <v>312</v>
      </c>
      <c r="D120" s="16" t="s">
        <v>2</v>
      </c>
      <c r="E120" s="23">
        <f t="shared" ref="E120:E124" si="99">F120+G120+H120+I120+J120</f>
        <v>7000</v>
      </c>
      <c r="F120" s="17">
        <f t="shared" ref="F120:G120" si="100">F121</f>
        <v>2000</v>
      </c>
      <c r="G120" s="17">
        <f t="shared" si="100"/>
        <v>0</v>
      </c>
      <c r="H120" s="17">
        <f>H121</f>
        <v>0</v>
      </c>
      <c r="I120" s="17">
        <f t="shared" ref="I120:J120" si="101">I121</f>
        <v>2500</v>
      </c>
      <c r="J120" s="17">
        <f t="shared" si="101"/>
        <v>2500</v>
      </c>
      <c r="K120" s="177" t="s">
        <v>28</v>
      </c>
      <c r="L120" s="177" t="s">
        <v>282</v>
      </c>
    </row>
    <row r="121" spans="1:12" s="3" customFormat="1" ht="52.5" customHeight="1">
      <c r="A121" s="182"/>
      <c r="B121" s="178"/>
      <c r="C121" s="178"/>
      <c r="D121" s="18" t="s">
        <v>27</v>
      </c>
      <c r="E121" s="23">
        <f t="shared" si="99"/>
        <v>7000</v>
      </c>
      <c r="F121" s="17">
        <v>2000</v>
      </c>
      <c r="G121" s="17">
        <v>0</v>
      </c>
      <c r="H121" s="17">
        <v>0</v>
      </c>
      <c r="I121" s="17">
        <v>2500</v>
      </c>
      <c r="J121" s="17">
        <v>2500</v>
      </c>
      <c r="K121" s="178"/>
      <c r="L121" s="178"/>
    </row>
    <row r="122" spans="1:12" ht="23.25" customHeight="1">
      <c r="A122" s="283" t="s">
        <v>76</v>
      </c>
      <c r="B122" s="199"/>
      <c r="C122" s="199"/>
      <c r="D122" s="199"/>
      <c r="E122" s="153">
        <f t="shared" si="99"/>
        <v>1547654.6</v>
      </c>
      <c r="F122" s="27">
        <f>F123+F124</f>
        <v>495984.5</v>
      </c>
      <c r="G122" s="27">
        <f t="shared" ref="G122:J122" si="102">G123+G124</f>
        <v>54755</v>
      </c>
      <c r="H122" s="27">
        <f t="shared" si="102"/>
        <v>88825</v>
      </c>
      <c r="I122" s="27">
        <f t="shared" si="102"/>
        <v>451630.1</v>
      </c>
      <c r="J122" s="27">
        <f t="shared" si="102"/>
        <v>456460</v>
      </c>
      <c r="K122" s="282"/>
      <c r="L122" s="282"/>
    </row>
    <row r="123" spans="1:12" ht="28.5" customHeight="1">
      <c r="A123" s="238" t="s">
        <v>56</v>
      </c>
      <c r="B123" s="204"/>
      <c r="C123" s="204"/>
      <c r="D123" s="204"/>
      <c r="E123" s="23">
        <f t="shared" si="99"/>
        <v>880457.89999999991</v>
      </c>
      <c r="F123" s="17">
        <f>F16+F121</f>
        <v>88212.800000000003</v>
      </c>
      <c r="G123" s="17">
        <f>G16+G121</f>
        <v>0</v>
      </c>
      <c r="H123" s="17">
        <f>H16+H121</f>
        <v>0</v>
      </c>
      <c r="I123" s="17">
        <f>I16+I121</f>
        <v>393885.1</v>
      </c>
      <c r="J123" s="17">
        <f>J16+J121</f>
        <v>398360</v>
      </c>
      <c r="K123" s="282"/>
      <c r="L123" s="282"/>
    </row>
    <row r="124" spans="1:12" ht="18.75" customHeight="1">
      <c r="A124" s="284" t="s">
        <v>3</v>
      </c>
      <c r="B124" s="285"/>
      <c r="C124" s="285"/>
      <c r="D124" s="285"/>
      <c r="E124" s="23">
        <f t="shared" si="99"/>
        <v>667196.69999999995</v>
      </c>
      <c r="F124" s="17">
        <f>F17</f>
        <v>407771.7</v>
      </c>
      <c r="G124" s="17">
        <f t="shared" ref="G124:J124" si="103">G17</f>
        <v>54755</v>
      </c>
      <c r="H124" s="17">
        <f t="shared" si="103"/>
        <v>88825</v>
      </c>
      <c r="I124" s="17">
        <f t="shared" si="103"/>
        <v>57745</v>
      </c>
      <c r="J124" s="17">
        <f t="shared" si="103"/>
        <v>58100</v>
      </c>
      <c r="K124" s="282"/>
      <c r="L124" s="282"/>
    </row>
    <row r="125" spans="1:12">
      <c r="A125" s="3"/>
      <c r="L125" s="111"/>
    </row>
    <row r="126" spans="1:12">
      <c r="A126" s="3"/>
    </row>
  </sheetData>
  <mergeCells count="275">
    <mergeCell ref="A99:A101"/>
    <mergeCell ref="B99:B101"/>
    <mergeCell ref="K99:K101"/>
    <mergeCell ref="L99:L101"/>
    <mergeCell ref="C108:C109"/>
    <mergeCell ref="K108:K109"/>
    <mergeCell ref="A104:A105"/>
    <mergeCell ref="H6:L6"/>
    <mergeCell ref="A95:A96"/>
    <mergeCell ref="A97:A98"/>
    <mergeCell ref="B97:B98"/>
    <mergeCell ref="C97:C98"/>
    <mergeCell ref="K97:K98"/>
    <mergeCell ref="L97:L98"/>
    <mergeCell ref="B95:B96"/>
    <mergeCell ref="C95:C96"/>
    <mergeCell ref="K95:K96"/>
    <mergeCell ref="L95:L96"/>
    <mergeCell ref="A91:A92"/>
    <mergeCell ref="B91:B92"/>
    <mergeCell ref="C91:C92"/>
    <mergeCell ref="K91:K92"/>
    <mergeCell ref="L91:L92"/>
    <mergeCell ref="A93:A94"/>
    <mergeCell ref="A81:A82"/>
    <mergeCell ref="B81:B82"/>
    <mergeCell ref="C81:C82"/>
    <mergeCell ref="L77:L78"/>
    <mergeCell ref="A79:A80"/>
    <mergeCell ref="B79:B80"/>
    <mergeCell ref="C79:C80"/>
    <mergeCell ref="K79:K80"/>
    <mergeCell ref="B93:B94"/>
    <mergeCell ref="C93:C94"/>
    <mergeCell ref="K93:K94"/>
    <mergeCell ref="L93:L94"/>
    <mergeCell ref="A89:A90"/>
    <mergeCell ref="B89:B90"/>
    <mergeCell ref="C89:C90"/>
    <mergeCell ref="K89:K90"/>
    <mergeCell ref="L89:L90"/>
    <mergeCell ref="A85:A86"/>
    <mergeCell ref="B85:B86"/>
    <mergeCell ref="C85:C86"/>
    <mergeCell ref="K85:K86"/>
    <mergeCell ref="L85:L86"/>
    <mergeCell ref="B83:B84"/>
    <mergeCell ref="C83:C84"/>
    <mergeCell ref="C70:C71"/>
    <mergeCell ref="K70:K71"/>
    <mergeCell ref="A66:A67"/>
    <mergeCell ref="B66:B67"/>
    <mergeCell ref="C66:C67"/>
    <mergeCell ref="K72:K73"/>
    <mergeCell ref="L72:L73"/>
    <mergeCell ref="A74:A76"/>
    <mergeCell ref="B74:B76"/>
    <mergeCell ref="K74:K76"/>
    <mergeCell ref="L74:L76"/>
    <mergeCell ref="A106:A107"/>
    <mergeCell ref="B106:B107"/>
    <mergeCell ref="C106:C107"/>
    <mergeCell ref="K106:K107"/>
    <mergeCell ref="L106:L107"/>
    <mergeCell ref="L122:L124"/>
    <mergeCell ref="A122:D122"/>
    <mergeCell ref="A123:D123"/>
    <mergeCell ref="A124:D124"/>
    <mergeCell ref="K122:K124"/>
    <mergeCell ref="A120:A121"/>
    <mergeCell ref="B120:B121"/>
    <mergeCell ref="L120:L121"/>
    <mergeCell ref="C120:C121"/>
    <mergeCell ref="K120:K121"/>
    <mergeCell ref="A116:A117"/>
    <mergeCell ref="B116:B117"/>
    <mergeCell ref="C116:C117"/>
    <mergeCell ref="K116:K117"/>
    <mergeCell ref="L116:L117"/>
    <mergeCell ref="A108:A109"/>
    <mergeCell ref="B108:B109"/>
    <mergeCell ref="L110:L111"/>
    <mergeCell ref="L112:L113"/>
    <mergeCell ref="B104:B105"/>
    <mergeCell ref="C104:C105"/>
    <mergeCell ref="K104:K105"/>
    <mergeCell ref="L104:L105"/>
    <mergeCell ref="A62:A63"/>
    <mergeCell ref="B62:B63"/>
    <mergeCell ref="C62:C63"/>
    <mergeCell ref="K62:K63"/>
    <mergeCell ref="L62:L63"/>
    <mergeCell ref="A64:A65"/>
    <mergeCell ref="B64:B65"/>
    <mergeCell ref="C64:C65"/>
    <mergeCell ref="K64:K65"/>
    <mergeCell ref="L64:L65"/>
    <mergeCell ref="K66:K67"/>
    <mergeCell ref="L66:L67"/>
    <mergeCell ref="A68:A69"/>
    <mergeCell ref="B68:B69"/>
    <mergeCell ref="C68:C69"/>
    <mergeCell ref="K68:K69"/>
    <mergeCell ref="L68:L69"/>
    <mergeCell ref="A70:A71"/>
    <mergeCell ref="B70:B71"/>
    <mergeCell ref="A83:A84"/>
    <mergeCell ref="D10:D11"/>
    <mergeCell ref="E10:E11"/>
    <mergeCell ref="F10:J10"/>
    <mergeCell ref="A15:A17"/>
    <mergeCell ref="B15:B17"/>
    <mergeCell ref="C15:C17"/>
    <mergeCell ref="B60:B61"/>
    <mergeCell ref="C60:C61"/>
    <mergeCell ref="L102:L103"/>
    <mergeCell ref="K57:K59"/>
    <mergeCell ref="L57:L59"/>
    <mergeCell ref="A60:A61"/>
    <mergeCell ref="A72:A73"/>
    <mergeCell ref="B72:B73"/>
    <mergeCell ref="C72:C73"/>
    <mergeCell ref="A87:A88"/>
    <mergeCell ref="B87:B88"/>
    <mergeCell ref="C87:C88"/>
    <mergeCell ref="L70:L71"/>
    <mergeCell ref="K87:K88"/>
    <mergeCell ref="L87:L88"/>
    <mergeCell ref="A77:A78"/>
    <mergeCell ref="B77:B78"/>
    <mergeCell ref="C77:C78"/>
    <mergeCell ref="K15:K17"/>
    <mergeCell ref="L15:L17"/>
    <mergeCell ref="A57:A59"/>
    <mergeCell ref="B57:B59"/>
    <mergeCell ref="C57:C59"/>
    <mergeCell ref="A35:A36"/>
    <mergeCell ref="K35:K36"/>
    <mergeCell ref="L35:L36"/>
    <mergeCell ref="A18:A20"/>
    <mergeCell ref="B18:B20"/>
    <mergeCell ref="C18:C20"/>
    <mergeCell ref="K18:K20"/>
    <mergeCell ref="L18:L20"/>
    <mergeCell ref="A25:A26"/>
    <mergeCell ref="B25:B26"/>
    <mergeCell ref="C25:C26"/>
    <mergeCell ref="A45:A46"/>
    <mergeCell ref="B45:B46"/>
    <mergeCell ref="C45:C46"/>
    <mergeCell ref="B43:B44"/>
    <mergeCell ref="A31:A32"/>
    <mergeCell ref="B31:B32"/>
    <mergeCell ref="C31:C32"/>
    <mergeCell ref="A33:A34"/>
    <mergeCell ref="L108:L109"/>
    <mergeCell ref="L114:L115"/>
    <mergeCell ref="L23:L24"/>
    <mergeCell ref="K81:K82"/>
    <mergeCell ref="L81:L82"/>
    <mergeCell ref="L60:L61"/>
    <mergeCell ref="K77:K78"/>
    <mergeCell ref="L79:L80"/>
    <mergeCell ref="K43:K44"/>
    <mergeCell ref="L55:L56"/>
    <mergeCell ref="L49:L50"/>
    <mergeCell ref="K53:K54"/>
    <mergeCell ref="L53:L54"/>
    <mergeCell ref="K45:K46"/>
    <mergeCell ref="K37:K38"/>
    <mergeCell ref="L37:L38"/>
    <mergeCell ref="L29:L30"/>
    <mergeCell ref="K31:K32"/>
    <mergeCell ref="L31:L32"/>
    <mergeCell ref="K60:K61"/>
    <mergeCell ref="K83:K84"/>
    <mergeCell ref="L83:L84"/>
    <mergeCell ref="A102:A103"/>
    <mergeCell ref="K102:K103"/>
    <mergeCell ref="A114:A115"/>
    <mergeCell ref="B114:B115"/>
    <mergeCell ref="C114:C115"/>
    <mergeCell ref="C29:C30"/>
    <mergeCell ref="K29:K30"/>
    <mergeCell ref="A37:A38"/>
    <mergeCell ref="B37:B38"/>
    <mergeCell ref="C37:C38"/>
    <mergeCell ref="A110:A111"/>
    <mergeCell ref="B110:B111"/>
    <mergeCell ref="B102:B103"/>
    <mergeCell ref="C102:C103"/>
    <mergeCell ref="C110:C111"/>
    <mergeCell ref="K110:K111"/>
    <mergeCell ref="A112:A113"/>
    <mergeCell ref="B112:B113"/>
    <mergeCell ref="C112:C113"/>
    <mergeCell ref="K112:K113"/>
    <mergeCell ref="K55:K56"/>
    <mergeCell ref="B51:B52"/>
    <mergeCell ref="B53:B54"/>
    <mergeCell ref="C53:C54"/>
    <mergeCell ref="A118:A119"/>
    <mergeCell ref="B118:B119"/>
    <mergeCell ref="C118:C119"/>
    <mergeCell ref="K118:K119"/>
    <mergeCell ref="L118:L119"/>
    <mergeCell ref="L45:L46"/>
    <mergeCell ref="C49:C50"/>
    <mergeCell ref="C51:C52"/>
    <mergeCell ref="K51:K52"/>
    <mergeCell ref="A53:A54"/>
    <mergeCell ref="A51:A52"/>
    <mergeCell ref="L51:L52"/>
    <mergeCell ref="K49:K50"/>
    <mergeCell ref="A47:A48"/>
    <mergeCell ref="B47:B48"/>
    <mergeCell ref="C47:C48"/>
    <mergeCell ref="K47:K48"/>
    <mergeCell ref="L47:L48"/>
    <mergeCell ref="A49:A50"/>
    <mergeCell ref="B49:B50"/>
    <mergeCell ref="A55:A56"/>
    <mergeCell ref="K114:K115"/>
    <mergeCell ref="B55:B56"/>
    <mergeCell ref="C55:C56"/>
    <mergeCell ref="F1:L1"/>
    <mergeCell ref="F2:L2"/>
    <mergeCell ref="F3:L3"/>
    <mergeCell ref="F4:L4"/>
    <mergeCell ref="B35:B36"/>
    <mergeCell ref="C35:C36"/>
    <mergeCell ref="L43:L44"/>
    <mergeCell ref="K10:K11"/>
    <mergeCell ref="L10:L11"/>
    <mergeCell ref="F5:L5"/>
    <mergeCell ref="A7:L7"/>
    <mergeCell ref="A8:L8"/>
    <mergeCell ref="A9:L9"/>
    <mergeCell ref="A10:A11"/>
    <mergeCell ref="B10:B11"/>
    <mergeCell ref="C10:C11"/>
    <mergeCell ref="A23:A24"/>
    <mergeCell ref="B23:B24"/>
    <mergeCell ref="C23:C24"/>
    <mergeCell ref="K23:K24"/>
    <mergeCell ref="A29:A30"/>
    <mergeCell ref="B29:B30"/>
    <mergeCell ref="L39:L40"/>
    <mergeCell ref="A43:A44"/>
    <mergeCell ref="B33:B34"/>
    <mergeCell ref="C33:C34"/>
    <mergeCell ref="K33:K34"/>
    <mergeCell ref="L33:L34"/>
    <mergeCell ref="C43:C44"/>
    <mergeCell ref="A39:A40"/>
    <mergeCell ref="B39:B40"/>
    <mergeCell ref="C39:C40"/>
    <mergeCell ref="K39:K40"/>
    <mergeCell ref="A41:A42"/>
    <mergeCell ref="B41:B42"/>
    <mergeCell ref="C41:C42"/>
    <mergeCell ref="K41:K42"/>
    <mergeCell ref="L41:L42"/>
    <mergeCell ref="A21:A22"/>
    <mergeCell ref="B21:B22"/>
    <mergeCell ref="C21:C22"/>
    <mergeCell ref="K21:K22"/>
    <mergeCell ref="L21:L22"/>
    <mergeCell ref="K25:K26"/>
    <mergeCell ref="L25:L26"/>
    <mergeCell ref="A27:A28"/>
    <mergeCell ref="B27:B28"/>
    <mergeCell ref="C27:C28"/>
    <mergeCell ref="K27:K28"/>
    <mergeCell ref="L27:L28"/>
  </mergeCells>
  <pageMargins left="0.39370078740157483" right="0" top="0.19685039370078741" bottom="0.19685039370078741" header="0" footer="0"/>
  <pageSetup paperSize="9" fitToHeight="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13"/>
  </sheetPr>
  <dimension ref="A1:M30"/>
  <sheetViews>
    <sheetView topLeftCell="A26" zoomScale="130" zoomScaleNormal="130" workbookViewId="0">
      <selection activeCell="A28" sqref="A28:XFD28"/>
    </sheetView>
  </sheetViews>
  <sheetFormatPr defaultRowHeight="15"/>
  <cols>
    <col min="1" max="1" width="5" customWidth="1"/>
    <col min="2" max="2" width="23.85546875" customWidth="1"/>
    <col min="3" max="3" width="11.7109375" customWidth="1"/>
    <col min="4" max="4" width="11.5703125" customWidth="1"/>
    <col min="5" max="5" width="29" customWidth="1"/>
    <col min="6" max="6" width="6.140625" customWidth="1"/>
    <col min="7" max="7" width="13.7109375" customWidth="1"/>
    <col min="8" max="8" width="6.7109375" customWidth="1"/>
    <col min="9" max="13" width="6.42578125" customWidth="1"/>
    <col min="15" max="15" width="9.28515625" bestFit="1" customWidth="1"/>
  </cols>
  <sheetData>
    <row r="1" spans="1:13" ht="15.75">
      <c r="G1" s="258"/>
      <c r="H1" s="258"/>
      <c r="I1" s="258"/>
      <c r="J1" s="258"/>
      <c r="K1" s="258"/>
      <c r="L1" s="215"/>
      <c r="M1" s="215"/>
    </row>
    <row r="2" spans="1:13" ht="15.75">
      <c r="G2" s="214"/>
      <c r="H2" s="214"/>
      <c r="I2" s="214"/>
      <c r="J2" s="214"/>
      <c r="K2" s="214"/>
      <c r="L2" s="215"/>
      <c r="M2" s="215"/>
    </row>
    <row r="3" spans="1:13" s="1" customFormat="1" ht="27.75" customHeight="1">
      <c r="G3" s="114"/>
      <c r="H3" s="210" t="s">
        <v>156</v>
      </c>
      <c r="I3" s="184"/>
      <c r="J3" s="184"/>
      <c r="K3" s="209"/>
      <c r="L3" s="209"/>
      <c r="M3" s="209"/>
    </row>
    <row r="4" spans="1:13" s="8" customFormat="1" ht="45" customHeight="1">
      <c r="G4" s="112"/>
      <c r="H4" s="210" t="s">
        <v>160</v>
      </c>
      <c r="I4" s="184"/>
      <c r="J4" s="184"/>
      <c r="K4" s="209"/>
      <c r="L4" s="209"/>
      <c r="M4" s="209"/>
    </row>
    <row r="5" spans="1:13" s="1" customFormat="1" ht="29.25" customHeight="1">
      <c r="A5" s="216" t="s">
        <v>57</v>
      </c>
      <c r="B5" s="216"/>
      <c r="C5" s="216"/>
      <c r="D5" s="216"/>
      <c r="E5" s="216"/>
      <c r="F5" s="216"/>
      <c r="G5" s="216"/>
      <c r="H5" s="216"/>
      <c r="I5" s="216"/>
      <c r="J5" s="216"/>
      <c r="K5" s="218"/>
      <c r="L5" s="218"/>
      <c r="M5" s="218"/>
    </row>
    <row r="6" spans="1:13" s="1" customFormat="1" ht="16.5" customHeight="1">
      <c r="A6" s="216" t="s">
        <v>159</v>
      </c>
      <c r="B6" s="216"/>
      <c r="C6" s="216"/>
      <c r="D6" s="216"/>
      <c r="E6" s="216"/>
      <c r="F6" s="216"/>
      <c r="G6" s="216"/>
      <c r="H6" s="216"/>
      <c r="I6" s="216"/>
      <c r="J6" s="216"/>
      <c r="K6" s="218"/>
      <c r="L6" s="218"/>
      <c r="M6" s="218"/>
    </row>
    <row r="7" spans="1:13" s="1" customFormat="1">
      <c r="A7" s="5"/>
      <c r="B7" s="5"/>
      <c r="C7" s="5"/>
      <c r="D7" s="5"/>
      <c r="E7" s="5"/>
      <c r="F7" s="5"/>
      <c r="G7" s="5"/>
      <c r="H7" s="5"/>
      <c r="I7" s="5"/>
      <c r="J7" s="5"/>
    </row>
    <row r="8" spans="1:13" s="2" customFormat="1" ht="66" customHeight="1">
      <c r="A8" s="221" t="s">
        <v>4</v>
      </c>
      <c r="B8" s="221" t="s">
        <v>46</v>
      </c>
      <c r="C8" s="220" t="s">
        <v>47</v>
      </c>
      <c r="D8" s="220"/>
      <c r="E8" s="220" t="s">
        <v>48</v>
      </c>
      <c r="F8" s="225" t="s">
        <v>5</v>
      </c>
      <c r="G8" s="223" t="s">
        <v>49</v>
      </c>
      <c r="H8" s="225" t="s">
        <v>148</v>
      </c>
      <c r="I8" s="226" t="s">
        <v>114</v>
      </c>
      <c r="J8" s="226"/>
      <c r="K8" s="227"/>
      <c r="L8" s="227"/>
      <c r="M8" s="228"/>
    </row>
    <row r="9" spans="1:13" s="2" customFormat="1" ht="58.5" customHeight="1">
      <c r="A9" s="222"/>
      <c r="B9" s="213"/>
      <c r="C9" s="11" t="s">
        <v>34</v>
      </c>
      <c r="D9" s="41" t="s">
        <v>1</v>
      </c>
      <c r="E9" s="220"/>
      <c r="F9" s="225"/>
      <c r="G9" s="224"/>
      <c r="H9" s="225"/>
      <c r="I9" s="92" t="s">
        <v>149</v>
      </c>
      <c r="J9" s="92" t="s">
        <v>150</v>
      </c>
      <c r="K9" s="92" t="s">
        <v>147</v>
      </c>
      <c r="L9" s="92" t="s">
        <v>151</v>
      </c>
      <c r="M9" s="92" t="s">
        <v>152</v>
      </c>
    </row>
    <row r="10" spans="1:13" s="2" customFormat="1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11</v>
      </c>
      <c r="J10" s="14">
        <v>12</v>
      </c>
      <c r="K10" s="92">
        <v>13</v>
      </c>
      <c r="L10" s="92">
        <v>14</v>
      </c>
      <c r="M10" s="92">
        <v>15</v>
      </c>
    </row>
    <row r="11" spans="1:13" s="4" customFormat="1" ht="44.25" hidden="1" customHeight="1">
      <c r="A11" s="219"/>
      <c r="B11" s="42"/>
      <c r="C11" s="38"/>
      <c r="D11" s="38"/>
      <c r="E11" s="42" t="s">
        <v>6</v>
      </c>
      <c r="F11" s="42"/>
      <c r="G11" s="42"/>
      <c r="H11" s="42"/>
      <c r="I11" s="42"/>
      <c r="J11" s="42"/>
      <c r="K11" s="40"/>
      <c r="L11" s="40"/>
      <c r="M11" s="40"/>
    </row>
    <row r="12" spans="1:13" s="4" customFormat="1" ht="3" hidden="1" customHeight="1">
      <c r="A12" s="219"/>
      <c r="B12" s="42"/>
      <c r="C12" s="38"/>
      <c r="D12" s="38"/>
      <c r="E12" s="13" t="s">
        <v>7</v>
      </c>
      <c r="F12" s="42"/>
      <c r="G12" s="42"/>
      <c r="H12" s="42"/>
      <c r="I12" s="42"/>
      <c r="J12" s="42"/>
      <c r="K12" s="40"/>
      <c r="L12" s="40"/>
      <c r="M12" s="40"/>
    </row>
    <row r="13" spans="1:13" s="4" customFormat="1" ht="15" hidden="1" customHeight="1">
      <c r="A13" s="219"/>
      <c r="B13" s="42"/>
      <c r="C13" s="38"/>
      <c r="D13" s="38"/>
      <c r="E13" s="13" t="s">
        <v>7</v>
      </c>
      <c r="F13" s="42"/>
      <c r="G13" s="42"/>
      <c r="H13" s="42"/>
      <c r="I13" s="42"/>
      <c r="J13" s="42"/>
      <c r="K13" s="40"/>
      <c r="L13" s="40"/>
      <c r="M13" s="40"/>
    </row>
    <row r="14" spans="1:13" s="4" customFormat="1" ht="3" hidden="1" customHeight="1">
      <c r="A14" s="219"/>
      <c r="B14" s="42"/>
      <c r="C14" s="38"/>
      <c r="D14" s="38"/>
      <c r="E14" s="42" t="s">
        <v>6</v>
      </c>
      <c r="F14" s="42"/>
      <c r="G14" s="42"/>
      <c r="H14" s="42"/>
      <c r="I14" s="42"/>
      <c r="J14" s="42"/>
      <c r="K14" s="40"/>
      <c r="L14" s="40"/>
      <c r="M14" s="40"/>
    </row>
    <row r="15" spans="1:13" s="4" customFormat="1" ht="15" hidden="1" customHeight="1">
      <c r="A15" s="219"/>
      <c r="B15" s="42"/>
      <c r="C15" s="38"/>
      <c r="D15" s="38"/>
      <c r="E15" s="13" t="s">
        <v>7</v>
      </c>
      <c r="F15" s="42"/>
      <c r="G15" s="42"/>
      <c r="H15" s="42"/>
      <c r="I15" s="42"/>
      <c r="J15" s="42"/>
      <c r="K15" s="40"/>
      <c r="L15" s="40"/>
      <c r="M15" s="40"/>
    </row>
    <row r="16" spans="1:13" s="4" customFormat="1" ht="63.75" hidden="1" customHeight="1">
      <c r="A16" s="219"/>
      <c r="B16" s="42"/>
      <c r="C16" s="38"/>
      <c r="D16" s="38"/>
      <c r="E16" s="13" t="s">
        <v>7</v>
      </c>
      <c r="F16" s="42"/>
      <c r="G16" s="42"/>
      <c r="H16" s="42"/>
      <c r="I16" s="42"/>
      <c r="J16" s="42"/>
      <c r="K16" s="40"/>
      <c r="L16" s="40"/>
      <c r="M16" s="40"/>
    </row>
    <row r="17" spans="1:13" s="4" customFormat="1" ht="0.75" hidden="1" customHeight="1">
      <c r="A17" s="219"/>
      <c r="B17" s="42"/>
      <c r="C17" s="38"/>
      <c r="D17" s="38"/>
      <c r="E17" s="42" t="s">
        <v>6</v>
      </c>
      <c r="F17" s="42"/>
      <c r="G17" s="42"/>
      <c r="H17" s="42"/>
      <c r="I17" s="42"/>
      <c r="J17" s="42"/>
      <c r="K17" s="40"/>
      <c r="L17" s="40"/>
      <c r="M17" s="40"/>
    </row>
    <row r="18" spans="1:13" s="4" customFormat="1" ht="15" hidden="1" customHeight="1">
      <c r="A18" s="219"/>
      <c r="B18" s="42"/>
      <c r="C18" s="38"/>
      <c r="D18" s="38"/>
      <c r="E18" s="13" t="s">
        <v>7</v>
      </c>
      <c r="F18" s="42"/>
      <c r="G18" s="42"/>
      <c r="H18" s="42"/>
      <c r="I18" s="42"/>
      <c r="J18" s="42"/>
      <c r="K18" s="40"/>
      <c r="L18" s="40"/>
      <c r="M18" s="40"/>
    </row>
    <row r="19" spans="1:13" s="4" customFormat="1" ht="35.25" hidden="1" customHeight="1">
      <c r="A19" s="219"/>
      <c r="B19" s="42"/>
      <c r="C19" s="38"/>
      <c r="D19" s="38"/>
      <c r="E19" s="13" t="s">
        <v>7</v>
      </c>
      <c r="F19" s="42"/>
      <c r="G19" s="42"/>
      <c r="H19" s="42"/>
      <c r="I19" s="42"/>
      <c r="J19" s="42"/>
      <c r="K19" s="40"/>
      <c r="L19" s="40"/>
      <c r="M19" s="40"/>
    </row>
    <row r="20" spans="1:13" s="4" customFormat="1" ht="13.5" hidden="1" customHeight="1">
      <c r="A20" s="219"/>
      <c r="B20" s="42"/>
      <c r="C20" s="38"/>
      <c r="D20" s="38"/>
      <c r="E20" s="42" t="s">
        <v>6</v>
      </c>
      <c r="F20" s="42" t="s">
        <v>16</v>
      </c>
      <c r="G20" s="42"/>
      <c r="H20" s="42"/>
      <c r="I20" s="42"/>
      <c r="J20" s="42"/>
      <c r="K20" s="40"/>
      <c r="L20" s="40"/>
      <c r="M20" s="40"/>
    </row>
    <row r="21" spans="1:13" s="4" customFormat="1" ht="15" hidden="1" customHeight="1">
      <c r="A21" s="219"/>
      <c r="B21" s="42"/>
      <c r="C21" s="38"/>
      <c r="D21" s="38"/>
      <c r="E21" s="13" t="s">
        <v>7</v>
      </c>
      <c r="F21" s="42" t="s">
        <v>16</v>
      </c>
      <c r="G21" s="42"/>
      <c r="H21" s="42"/>
      <c r="I21" s="42"/>
      <c r="J21" s="42"/>
      <c r="K21" s="40"/>
      <c r="L21" s="40"/>
      <c r="M21" s="40"/>
    </row>
    <row r="22" spans="1:13" s="4" customFormat="1" ht="1.5" hidden="1" customHeight="1">
      <c r="A22" s="219"/>
      <c r="B22" s="42"/>
      <c r="C22" s="38"/>
      <c r="D22" s="38"/>
      <c r="E22" s="13" t="s">
        <v>7</v>
      </c>
      <c r="F22" s="42" t="s">
        <v>16</v>
      </c>
      <c r="G22" s="42"/>
      <c r="H22" s="42"/>
      <c r="I22" s="42"/>
      <c r="J22" s="42"/>
      <c r="K22" s="40"/>
      <c r="L22" s="40"/>
      <c r="M22" s="40"/>
    </row>
    <row r="23" spans="1:13" s="4" customFormat="1" ht="78" customHeight="1">
      <c r="A23" s="167" t="s">
        <v>404</v>
      </c>
      <c r="B23" s="288" t="s">
        <v>405</v>
      </c>
      <c r="C23" s="291">
        <v>873457.9</v>
      </c>
      <c r="D23" s="294">
        <v>667186.69999999995</v>
      </c>
      <c r="E23" s="124" t="s">
        <v>82</v>
      </c>
      <c r="F23" s="167" t="s">
        <v>16</v>
      </c>
      <c r="G23" s="124" t="s">
        <v>413</v>
      </c>
      <c r="H23" s="167">
        <v>30</v>
      </c>
      <c r="I23" s="167">
        <v>30</v>
      </c>
      <c r="J23" s="167">
        <v>30</v>
      </c>
      <c r="K23" s="115">
        <v>30</v>
      </c>
      <c r="L23" s="167">
        <v>30</v>
      </c>
      <c r="M23" s="167">
        <v>30</v>
      </c>
    </row>
    <row r="24" spans="1:13" s="4" customFormat="1" ht="57" customHeight="1">
      <c r="A24" s="167" t="s">
        <v>406</v>
      </c>
      <c r="B24" s="289"/>
      <c r="C24" s="292"/>
      <c r="D24" s="295"/>
      <c r="E24" s="173" t="s">
        <v>117</v>
      </c>
      <c r="F24" s="174" t="s">
        <v>414</v>
      </c>
      <c r="G24" s="95" t="s">
        <v>359</v>
      </c>
      <c r="H24" s="115">
        <v>7</v>
      </c>
      <c r="I24" s="115">
        <v>2</v>
      </c>
      <c r="J24" s="115">
        <v>2</v>
      </c>
      <c r="K24" s="167">
        <v>1</v>
      </c>
      <c r="L24" s="167">
        <v>2</v>
      </c>
      <c r="M24" s="167">
        <v>3</v>
      </c>
    </row>
    <row r="25" spans="1:13" s="4" customFormat="1" ht="102.75" customHeight="1">
      <c r="A25" s="167" t="s">
        <v>407</v>
      </c>
      <c r="B25" s="289"/>
      <c r="C25" s="292"/>
      <c r="D25" s="295"/>
      <c r="E25" s="98" t="s">
        <v>110</v>
      </c>
      <c r="F25" s="152" t="s">
        <v>111</v>
      </c>
      <c r="G25" s="95" t="s">
        <v>413</v>
      </c>
      <c r="H25" s="115">
        <v>21.9</v>
      </c>
      <c r="I25" s="115">
        <v>23.7</v>
      </c>
      <c r="J25" s="115">
        <v>25.6</v>
      </c>
      <c r="K25" s="115">
        <v>30</v>
      </c>
      <c r="L25" s="167">
        <v>30</v>
      </c>
      <c r="M25" s="167">
        <v>30</v>
      </c>
    </row>
    <row r="26" spans="1:13" ht="53.25" customHeight="1">
      <c r="A26" s="167" t="s">
        <v>408</v>
      </c>
      <c r="B26" s="289"/>
      <c r="C26" s="292"/>
      <c r="D26" s="295"/>
      <c r="E26" s="103" t="s">
        <v>168</v>
      </c>
      <c r="F26" s="175" t="s">
        <v>415</v>
      </c>
      <c r="G26" s="95" t="s">
        <v>340</v>
      </c>
      <c r="H26" s="143">
        <v>2</v>
      </c>
      <c r="I26" s="143">
        <v>0</v>
      </c>
      <c r="J26" s="143">
        <v>0</v>
      </c>
      <c r="K26" s="143">
        <v>0</v>
      </c>
      <c r="L26" s="115">
        <v>0</v>
      </c>
      <c r="M26" s="115">
        <v>0</v>
      </c>
    </row>
    <row r="27" spans="1:13" ht="53.25" customHeight="1">
      <c r="A27" s="143" t="s">
        <v>409</v>
      </c>
      <c r="B27" s="289"/>
      <c r="C27" s="292"/>
      <c r="D27" s="295"/>
      <c r="E27" s="25" t="s">
        <v>416</v>
      </c>
      <c r="F27" s="152" t="s">
        <v>167</v>
      </c>
      <c r="G27" s="100" t="s">
        <v>413</v>
      </c>
      <c r="H27" s="115">
        <v>15.76</v>
      </c>
      <c r="I27" s="115">
        <v>24.52</v>
      </c>
      <c r="J27" s="115">
        <v>23.57</v>
      </c>
      <c r="K27" s="115">
        <v>22.67</v>
      </c>
      <c r="L27" s="115">
        <v>21.8</v>
      </c>
      <c r="M27" s="115">
        <v>20.96</v>
      </c>
    </row>
    <row r="28" spans="1:13" ht="42" customHeight="1">
      <c r="A28" s="115" t="s">
        <v>410</v>
      </c>
      <c r="B28" s="290"/>
      <c r="C28" s="293"/>
      <c r="D28" s="296"/>
      <c r="E28" s="25" t="s">
        <v>417</v>
      </c>
      <c r="F28" s="152" t="s">
        <v>167</v>
      </c>
      <c r="G28" s="100" t="s">
        <v>413</v>
      </c>
      <c r="H28" s="115">
        <v>44.66</v>
      </c>
      <c r="I28" s="115">
        <v>39.450000000000003</v>
      </c>
      <c r="J28" s="115">
        <v>38.68</v>
      </c>
      <c r="K28" s="115">
        <v>37.92</v>
      </c>
      <c r="L28" s="115">
        <v>37.17</v>
      </c>
      <c r="M28" s="115">
        <v>36.44</v>
      </c>
    </row>
    <row r="29" spans="1:13" ht="153.75" customHeight="1">
      <c r="A29" s="115" t="s">
        <v>411</v>
      </c>
      <c r="B29" s="124" t="s">
        <v>412</v>
      </c>
      <c r="C29" s="176">
        <v>7000</v>
      </c>
      <c r="D29" s="176">
        <v>0</v>
      </c>
      <c r="E29" s="98" t="s">
        <v>418</v>
      </c>
      <c r="F29" s="152" t="s">
        <v>17</v>
      </c>
      <c r="G29" s="26" t="s">
        <v>359</v>
      </c>
      <c r="H29" s="115">
        <v>66.7</v>
      </c>
      <c r="I29" s="115">
        <v>100</v>
      </c>
      <c r="J29" s="115">
        <v>100</v>
      </c>
      <c r="K29" s="115">
        <v>100</v>
      </c>
      <c r="L29" s="115">
        <v>100</v>
      </c>
      <c r="M29" s="115">
        <v>100</v>
      </c>
    </row>
    <row r="30" spans="1:13" ht="12" customHeight="1">
      <c r="K30" s="108"/>
      <c r="M30" s="108"/>
    </row>
  </sheetData>
  <mergeCells count="21">
    <mergeCell ref="G1:M1"/>
    <mergeCell ref="G2:M2"/>
    <mergeCell ref="H3:M3"/>
    <mergeCell ref="H4:M4"/>
    <mergeCell ref="A5:M5"/>
    <mergeCell ref="I8:M8"/>
    <mergeCell ref="H8:H9"/>
    <mergeCell ref="G8:G9"/>
    <mergeCell ref="A6:M6"/>
    <mergeCell ref="A8:A9"/>
    <mergeCell ref="B8:B9"/>
    <mergeCell ref="C8:D8"/>
    <mergeCell ref="E8:E9"/>
    <mergeCell ref="F8:F9"/>
    <mergeCell ref="B23:B28"/>
    <mergeCell ref="C23:C28"/>
    <mergeCell ref="D23:D28"/>
    <mergeCell ref="A11:A13"/>
    <mergeCell ref="A20:A22"/>
    <mergeCell ref="A14:A16"/>
    <mergeCell ref="A17:A19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M50"/>
  <sheetViews>
    <sheetView view="pageBreakPreview" topLeftCell="A5" zoomScale="120" zoomScaleNormal="115" zoomScaleSheetLayoutView="120" workbookViewId="0">
      <selection activeCell="L13" sqref="L13"/>
    </sheetView>
  </sheetViews>
  <sheetFormatPr defaultRowHeight="15"/>
  <cols>
    <col min="1" max="1" width="5.7109375" style="6" customWidth="1"/>
    <col min="2" max="2" width="18.85546875" style="6" customWidth="1"/>
    <col min="3" max="3" width="13.28515625" style="6" customWidth="1"/>
    <col min="4" max="4" width="11.7109375" style="6" customWidth="1"/>
    <col min="5" max="5" width="9.42578125" style="6" customWidth="1"/>
    <col min="6" max="6" width="8.42578125" style="6" customWidth="1"/>
    <col min="7" max="7" width="8.85546875" style="6" customWidth="1"/>
    <col min="8" max="8" width="8.7109375" style="6" customWidth="1"/>
    <col min="9" max="9" width="9.7109375" style="6" customWidth="1"/>
    <col min="10" max="10" width="9.28515625" style="6" customWidth="1"/>
    <col min="11" max="11" width="21" style="6" customWidth="1"/>
    <col min="12" max="12" width="19.7109375" style="6" customWidth="1"/>
    <col min="13" max="13" width="10.5703125" style="6" bestFit="1" customWidth="1"/>
    <col min="14" max="16384" width="9.140625" style="6"/>
  </cols>
  <sheetData>
    <row r="1" spans="1:13" ht="15.75">
      <c r="F1" s="233"/>
      <c r="G1" s="233"/>
      <c r="H1" s="233"/>
      <c r="I1" s="233"/>
      <c r="J1" s="233"/>
      <c r="K1" s="233"/>
      <c r="L1" s="233"/>
    </row>
    <row r="2" spans="1:13" ht="15.75">
      <c r="F2" s="233"/>
      <c r="G2" s="233"/>
      <c r="H2" s="233"/>
      <c r="I2" s="233"/>
      <c r="J2" s="233"/>
      <c r="K2" s="233"/>
      <c r="L2" s="233"/>
    </row>
    <row r="3" spans="1:13" ht="15.75">
      <c r="F3" s="233"/>
      <c r="G3" s="233"/>
      <c r="H3" s="233"/>
      <c r="I3" s="233"/>
      <c r="J3" s="233"/>
      <c r="K3" s="233"/>
      <c r="L3" s="233"/>
    </row>
    <row r="4" spans="1:13" ht="15.75">
      <c r="F4" s="233"/>
      <c r="G4" s="233"/>
      <c r="H4" s="233"/>
      <c r="I4" s="233"/>
      <c r="J4" s="233"/>
      <c r="K4" s="233"/>
      <c r="L4" s="233"/>
    </row>
    <row r="5" spans="1:13" s="8" customFormat="1" ht="24" customHeight="1">
      <c r="F5" s="184" t="s">
        <v>329</v>
      </c>
      <c r="G5" s="184"/>
      <c r="H5" s="184"/>
      <c r="I5" s="184"/>
      <c r="J5" s="184"/>
      <c r="K5" s="184"/>
      <c r="L5" s="184"/>
    </row>
    <row r="6" spans="1:13" s="8" customFormat="1" ht="15" customHeight="1">
      <c r="F6" s="158"/>
      <c r="G6" s="158"/>
      <c r="H6" s="158"/>
      <c r="I6" s="158"/>
      <c r="J6" s="184" t="s">
        <v>327</v>
      </c>
      <c r="K6" s="184"/>
      <c r="L6" s="184"/>
    </row>
    <row r="7" spans="1:13" s="8" customFormat="1" ht="17.25" customHeight="1">
      <c r="F7" s="51"/>
      <c r="G7" s="51"/>
      <c r="H7" s="51"/>
      <c r="I7" s="119"/>
      <c r="J7" s="184" t="s">
        <v>328</v>
      </c>
      <c r="K7" s="184"/>
      <c r="L7" s="184"/>
    </row>
    <row r="8" spans="1:13" ht="21.75" customHeight="1">
      <c r="A8" s="185" t="s">
        <v>58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13" ht="18" customHeight="1">
      <c r="A9" s="185" t="s">
        <v>161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3" ht="9" customHeight="1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3" ht="24.75" customHeight="1">
      <c r="A11" s="187" t="s">
        <v>4</v>
      </c>
      <c r="B11" s="189" t="s">
        <v>36</v>
      </c>
      <c r="C11" s="189" t="s">
        <v>52</v>
      </c>
      <c r="D11" s="189" t="s">
        <v>37</v>
      </c>
      <c r="E11" s="189" t="s">
        <v>53</v>
      </c>
      <c r="F11" s="191"/>
      <c r="G11" s="191"/>
      <c r="H11" s="192"/>
      <c r="I11" s="192"/>
      <c r="J11" s="193"/>
      <c r="K11" s="189" t="s">
        <v>115</v>
      </c>
      <c r="L11" s="189" t="s">
        <v>38</v>
      </c>
    </row>
    <row r="12" spans="1:13" ht="96" customHeight="1">
      <c r="A12" s="188"/>
      <c r="B12" s="190"/>
      <c r="C12" s="190"/>
      <c r="D12" s="190"/>
      <c r="E12" s="190"/>
      <c r="F12" s="15" t="s">
        <v>142</v>
      </c>
      <c r="G12" s="15" t="s">
        <v>143</v>
      </c>
      <c r="H12" s="15" t="s">
        <v>144</v>
      </c>
      <c r="I12" s="15" t="s">
        <v>145</v>
      </c>
      <c r="J12" s="15" t="s">
        <v>146</v>
      </c>
      <c r="K12" s="190"/>
      <c r="L12" s="190"/>
      <c r="M12" s="7"/>
    </row>
    <row r="13" spans="1:13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</row>
    <row r="14" spans="1:13" ht="18.75" customHeight="1">
      <c r="A14" s="181" t="s">
        <v>8</v>
      </c>
      <c r="B14" s="240" t="s">
        <v>221</v>
      </c>
      <c r="C14" s="322"/>
      <c r="D14" s="52" t="s">
        <v>2</v>
      </c>
      <c r="E14" s="23">
        <f>F14+G14+H14+I14+J14</f>
        <v>2700</v>
      </c>
      <c r="F14" s="23">
        <f>F16+F17</f>
        <v>600</v>
      </c>
      <c r="G14" s="23">
        <f t="shared" ref="G14:J14" si="0">G16+G17</f>
        <v>500</v>
      </c>
      <c r="H14" s="23">
        <f t="shared" si="0"/>
        <v>600</v>
      </c>
      <c r="I14" s="23">
        <f t="shared" si="0"/>
        <v>500</v>
      </c>
      <c r="J14" s="23">
        <f t="shared" si="0"/>
        <v>500</v>
      </c>
      <c r="K14" s="242"/>
      <c r="L14" s="244"/>
    </row>
    <row r="15" spans="1:13" ht="57.75" hidden="1" customHeight="1">
      <c r="A15" s="321"/>
      <c r="B15" s="287"/>
      <c r="C15" s="243"/>
      <c r="D15" s="18" t="s">
        <v>0</v>
      </c>
      <c r="E15" s="23" t="e">
        <f>#REF!+#REF!+F15+G15+H15</f>
        <v>#REF!</v>
      </c>
      <c r="F15" s="56"/>
      <c r="G15" s="56"/>
      <c r="H15" s="56"/>
      <c r="I15" s="56"/>
      <c r="J15" s="56"/>
      <c r="K15" s="243"/>
      <c r="L15" s="243"/>
    </row>
    <row r="16" spans="1:13" ht="51" customHeight="1">
      <c r="A16" s="321"/>
      <c r="B16" s="287"/>
      <c r="C16" s="243"/>
      <c r="D16" s="18" t="s">
        <v>27</v>
      </c>
      <c r="E16" s="23">
        <f t="shared" ref="E16:E21" si="1">F16+G16+H16+I16+J16</f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243"/>
      <c r="L16" s="243"/>
    </row>
    <row r="17" spans="1:12" ht="28.5" customHeight="1">
      <c r="A17" s="194"/>
      <c r="B17" s="213"/>
      <c r="C17" s="201"/>
      <c r="D17" s="18" t="s">
        <v>3</v>
      </c>
      <c r="E17" s="23">
        <f t="shared" si="1"/>
        <v>2700</v>
      </c>
      <c r="F17" s="56">
        <f>F41</f>
        <v>600</v>
      </c>
      <c r="G17" s="56">
        <f t="shared" ref="G17:J17" si="2">G41</f>
        <v>500</v>
      </c>
      <c r="H17" s="56">
        <f t="shared" si="2"/>
        <v>600</v>
      </c>
      <c r="I17" s="56">
        <f t="shared" si="2"/>
        <v>500</v>
      </c>
      <c r="J17" s="56">
        <f t="shared" si="2"/>
        <v>500</v>
      </c>
      <c r="K17" s="201"/>
      <c r="L17" s="201"/>
    </row>
    <row r="18" spans="1:12" s="3" customFormat="1" ht="18.75" customHeight="1">
      <c r="A18" s="300" t="s">
        <v>9</v>
      </c>
      <c r="B18" s="302" t="s">
        <v>223</v>
      </c>
      <c r="C18" s="302" t="s">
        <v>313</v>
      </c>
      <c r="D18" s="53" t="s">
        <v>2</v>
      </c>
      <c r="E18" s="23">
        <f t="shared" ref="E18" si="3">F18+G18+H18+I18+J18</f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77" t="s">
        <v>116</v>
      </c>
      <c r="L18" s="302" t="s">
        <v>60</v>
      </c>
    </row>
    <row r="19" spans="1:12" s="3" customFormat="1" ht="32.25" customHeight="1">
      <c r="A19" s="301"/>
      <c r="B19" s="303"/>
      <c r="C19" s="304"/>
      <c r="D19" s="318" t="s">
        <v>27</v>
      </c>
      <c r="E19" s="297" t="s">
        <v>62</v>
      </c>
      <c r="F19" s="298"/>
      <c r="G19" s="298"/>
      <c r="H19" s="298"/>
      <c r="I19" s="299"/>
      <c r="J19" s="299"/>
      <c r="K19" s="179"/>
      <c r="L19" s="304"/>
    </row>
    <row r="20" spans="1:12" s="3" customFormat="1" ht="40.5" customHeight="1">
      <c r="A20" s="287"/>
      <c r="B20" s="287"/>
      <c r="C20" s="304"/>
      <c r="D20" s="319"/>
      <c r="E20" s="297" t="s">
        <v>229</v>
      </c>
      <c r="F20" s="298"/>
      <c r="G20" s="298"/>
      <c r="H20" s="298"/>
      <c r="I20" s="299"/>
      <c r="J20" s="299"/>
      <c r="K20" s="180"/>
      <c r="L20" s="304"/>
    </row>
    <row r="21" spans="1:12" s="3" customFormat="1" ht="17.25" customHeight="1">
      <c r="A21" s="302" t="s">
        <v>10</v>
      </c>
      <c r="B21" s="313" t="s">
        <v>224</v>
      </c>
      <c r="C21" s="302" t="s">
        <v>313</v>
      </c>
      <c r="D21" s="53" t="s">
        <v>2</v>
      </c>
      <c r="E21" s="23">
        <f t="shared" si="1"/>
        <v>0</v>
      </c>
      <c r="F21" s="122">
        <v>0</v>
      </c>
      <c r="G21" s="122">
        <v>0</v>
      </c>
      <c r="H21" s="122">
        <v>0</v>
      </c>
      <c r="I21" s="122">
        <v>0</v>
      </c>
      <c r="J21" s="122">
        <v>0</v>
      </c>
      <c r="K21" s="177" t="s">
        <v>116</v>
      </c>
      <c r="L21" s="302" t="s">
        <v>60</v>
      </c>
    </row>
    <row r="22" spans="1:12" s="3" customFormat="1" ht="36.75" customHeight="1">
      <c r="A22" s="304"/>
      <c r="B22" s="314"/>
      <c r="C22" s="304"/>
      <c r="D22" s="318" t="s">
        <v>27</v>
      </c>
      <c r="E22" s="297" t="s">
        <v>62</v>
      </c>
      <c r="F22" s="298"/>
      <c r="G22" s="298"/>
      <c r="H22" s="298"/>
      <c r="I22" s="299"/>
      <c r="J22" s="299"/>
      <c r="K22" s="179"/>
      <c r="L22" s="304"/>
    </row>
    <row r="23" spans="1:12" s="3" customFormat="1" ht="39" customHeight="1">
      <c r="A23" s="309"/>
      <c r="B23" s="314"/>
      <c r="C23" s="317"/>
      <c r="D23" s="319"/>
      <c r="E23" s="297" t="s">
        <v>229</v>
      </c>
      <c r="F23" s="298"/>
      <c r="G23" s="298"/>
      <c r="H23" s="298"/>
      <c r="I23" s="299"/>
      <c r="J23" s="299"/>
      <c r="K23" s="180"/>
      <c r="L23" s="304"/>
    </row>
    <row r="24" spans="1:12" s="3" customFormat="1" ht="17.25" customHeight="1">
      <c r="A24" s="302" t="s">
        <v>11</v>
      </c>
      <c r="B24" s="313" t="s">
        <v>232</v>
      </c>
      <c r="C24" s="302" t="s">
        <v>313</v>
      </c>
      <c r="D24" s="53" t="s">
        <v>2</v>
      </c>
      <c r="E24" s="23">
        <f t="shared" ref="E24" si="4">F24+G24+H24+I24+J24</f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77" t="s">
        <v>116</v>
      </c>
      <c r="L24" s="302" t="s">
        <v>60</v>
      </c>
    </row>
    <row r="25" spans="1:12" s="3" customFormat="1" ht="31.5" customHeight="1">
      <c r="A25" s="304"/>
      <c r="B25" s="314"/>
      <c r="C25" s="304"/>
      <c r="D25" s="318" t="s">
        <v>27</v>
      </c>
      <c r="E25" s="297" t="s">
        <v>62</v>
      </c>
      <c r="F25" s="298"/>
      <c r="G25" s="298"/>
      <c r="H25" s="298"/>
      <c r="I25" s="299"/>
      <c r="J25" s="299"/>
      <c r="K25" s="179"/>
      <c r="L25" s="304"/>
    </row>
    <row r="26" spans="1:12" s="3" customFormat="1" ht="42" customHeight="1">
      <c r="A26" s="309"/>
      <c r="B26" s="314"/>
      <c r="C26" s="317"/>
      <c r="D26" s="319"/>
      <c r="E26" s="297" t="s">
        <v>229</v>
      </c>
      <c r="F26" s="298"/>
      <c r="G26" s="298"/>
      <c r="H26" s="298"/>
      <c r="I26" s="299"/>
      <c r="J26" s="299"/>
      <c r="K26" s="180"/>
      <c r="L26" s="304"/>
    </row>
    <row r="27" spans="1:12" s="3" customFormat="1" ht="18.75" customHeight="1">
      <c r="A27" s="300" t="s">
        <v>63</v>
      </c>
      <c r="B27" s="313" t="s">
        <v>284</v>
      </c>
      <c r="C27" s="302" t="s">
        <v>314</v>
      </c>
      <c r="D27" s="53" t="s">
        <v>2</v>
      </c>
      <c r="E27" s="23">
        <f>F27+G27+H27+I27+J27</f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77" t="s">
        <v>116</v>
      </c>
      <c r="L27" s="302" t="s">
        <v>60</v>
      </c>
    </row>
    <row r="28" spans="1:12" s="3" customFormat="1" ht="28.5" customHeight="1">
      <c r="A28" s="301"/>
      <c r="B28" s="314"/>
      <c r="C28" s="304"/>
      <c r="D28" s="318" t="s">
        <v>27</v>
      </c>
      <c r="E28" s="297" t="s">
        <v>62</v>
      </c>
      <c r="F28" s="298"/>
      <c r="G28" s="298"/>
      <c r="H28" s="298"/>
      <c r="I28" s="299"/>
      <c r="J28" s="299"/>
      <c r="K28" s="179"/>
      <c r="L28" s="304"/>
    </row>
    <row r="29" spans="1:12" s="3" customFormat="1" ht="54.75" customHeight="1">
      <c r="A29" s="323"/>
      <c r="B29" s="315"/>
      <c r="C29" s="316"/>
      <c r="D29" s="319"/>
      <c r="E29" s="297" t="s">
        <v>229</v>
      </c>
      <c r="F29" s="298"/>
      <c r="G29" s="298"/>
      <c r="H29" s="298"/>
      <c r="I29" s="299"/>
      <c r="J29" s="299"/>
      <c r="K29" s="180"/>
      <c r="L29" s="304"/>
    </row>
    <row r="30" spans="1:12" s="3" customFormat="1" ht="18.75" customHeight="1">
      <c r="A30" s="300" t="s">
        <v>64</v>
      </c>
      <c r="B30" s="302" t="s">
        <v>225</v>
      </c>
      <c r="C30" s="302" t="s">
        <v>315</v>
      </c>
      <c r="D30" s="53" t="s">
        <v>2</v>
      </c>
      <c r="E30" s="23">
        <f>F30+G30+H30+I30+J30</f>
        <v>0</v>
      </c>
      <c r="F30" s="145">
        <v>0</v>
      </c>
      <c r="G30" s="145">
        <v>0</v>
      </c>
      <c r="H30" s="145">
        <v>0</v>
      </c>
      <c r="I30" s="146">
        <v>0</v>
      </c>
      <c r="J30" s="146">
        <v>0</v>
      </c>
      <c r="K30" s="302" t="s">
        <v>61</v>
      </c>
      <c r="L30" s="302" t="s">
        <v>60</v>
      </c>
    </row>
    <row r="31" spans="1:12" s="3" customFormat="1" ht="63.75" customHeight="1">
      <c r="A31" s="308"/>
      <c r="B31" s="309"/>
      <c r="C31" s="309"/>
      <c r="D31" s="53" t="s">
        <v>27</v>
      </c>
      <c r="E31" s="297" t="s">
        <v>62</v>
      </c>
      <c r="F31" s="298"/>
      <c r="G31" s="298"/>
      <c r="H31" s="298"/>
      <c r="I31" s="299"/>
      <c r="J31" s="299"/>
      <c r="K31" s="213"/>
      <c r="L31" s="309"/>
    </row>
    <row r="32" spans="1:12" s="3" customFormat="1" ht="19.5" customHeight="1">
      <c r="A32" s="300" t="s">
        <v>65</v>
      </c>
      <c r="B32" s="302" t="s">
        <v>230</v>
      </c>
      <c r="C32" s="302" t="s">
        <v>315</v>
      </c>
      <c r="D32" s="53" t="s">
        <v>2</v>
      </c>
      <c r="E32" s="23">
        <f t="shared" ref="E32" si="5">F32+G32+H32+I32+J32</f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302" t="s">
        <v>61</v>
      </c>
      <c r="L32" s="302" t="s">
        <v>228</v>
      </c>
    </row>
    <row r="33" spans="1:12" s="3" customFormat="1" ht="63" customHeight="1">
      <c r="A33" s="308"/>
      <c r="B33" s="309"/>
      <c r="C33" s="309"/>
      <c r="D33" s="53" t="s">
        <v>27</v>
      </c>
      <c r="E33" s="297" t="s">
        <v>285</v>
      </c>
      <c r="F33" s="298"/>
      <c r="G33" s="298"/>
      <c r="H33" s="298"/>
      <c r="I33" s="299"/>
      <c r="J33" s="299"/>
      <c r="K33" s="213"/>
      <c r="L33" s="309"/>
    </row>
    <row r="34" spans="1:12" s="3" customFormat="1" ht="19.5" customHeight="1">
      <c r="A34" s="300" t="s">
        <v>67</v>
      </c>
      <c r="B34" s="302" t="s">
        <v>226</v>
      </c>
      <c r="C34" s="302" t="s">
        <v>315</v>
      </c>
      <c r="D34" s="53" t="s">
        <v>2</v>
      </c>
      <c r="E34" s="23">
        <f t="shared" ref="E34" si="6">F34+G34+H34+I34+J34</f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302" t="s">
        <v>61</v>
      </c>
      <c r="L34" s="302" t="s">
        <v>228</v>
      </c>
    </row>
    <row r="35" spans="1:12" s="3" customFormat="1" ht="64.5" customHeight="1">
      <c r="A35" s="308"/>
      <c r="B35" s="309"/>
      <c r="C35" s="309"/>
      <c r="D35" s="53" t="s">
        <v>27</v>
      </c>
      <c r="E35" s="297" t="s">
        <v>285</v>
      </c>
      <c r="F35" s="298"/>
      <c r="G35" s="298"/>
      <c r="H35" s="298"/>
      <c r="I35" s="299"/>
      <c r="J35" s="299"/>
      <c r="K35" s="213"/>
      <c r="L35" s="309"/>
    </row>
    <row r="36" spans="1:12" s="3" customFormat="1" ht="29.25" customHeight="1">
      <c r="A36" s="300" t="s">
        <v>68</v>
      </c>
      <c r="B36" s="302" t="s">
        <v>231</v>
      </c>
      <c r="C36" s="302" t="s">
        <v>316</v>
      </c>
      <c r="D36" s="53" t="s">
        <v>2</v>
      </c>
      <c r="E36" s="23">
        <f>F36+G36+H36+I36+J36</f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302" t="s">
        <v>116</v>
      </c>
      <c r="L36" s="302" t="s">
        <v>228</v>
      </c>
    </row>
    <row r="37" spans="1:12" s="3" customFormat="1" ht="63.75" customHeight="1">
      <c r="A37" s="308"/>
      <c r="B37" s="309"/>
      <c r="C37" s="309"/>
      <c r="D37" s="53" t="s">
        <v>27</v>
      </c>
      <c r="E37" s="297" t="s">
        <v>227</v>
      </c>
      <c r="F37" s="298"/>
      <c r="G37" s="298"/>
      <c r="H37" s="298"/>
      <c r="I37" s="299"/>
      <c r="J37" s="299"/>
      <c r="K37" s="213"/>
      <c r="L37" s="309"/>
    </row>
    <row r="38" spans="1:12" s="3" customFormat="1" ht="18" customHeight="1">
      <c r="A38" s="300" t="s">
        <v>69</v>
      </c>
      <c r="B38" s="302" t="s">
        <v>233</v>
      </c>
      <c r="C38" s="302" t="s">
        <v>317</v>
      </c>
      <c r="D38" s="53" t="s">
        <v>2</v>
      </c>
      <c r="E38" s="23">
        <f>F38+G38+H38+I38+J38</f>
        <v>0</v>
      </c>
      <c r="F38" s="122">
        <v>0</v>
      </c>
      <c r="G38" s="122">
        <v>0</v>
      </c>
      <c r="H38" s="122">
        <v>0</v>
      </c>
      <c r="I38" s="122">
        <v>0</v>
      </c>
      <c r="J38" s="122">
        <v>0</v>
      </c>
      <c r="K38" s="302" t="s">
        <v>116</v>
      </c>
      <c r="L38" s="302" t="s">
        <v>228</v>
      </c>
    </row>
    <row r="39" spans="1:12" s="3" customFormat="1" ht="78" customHeight="1">
      <c r="A39" s="308"/>
      <c r="B39" s="309"/>
      <c r="C39" s="309"/>
      <c r="D39" s="53" t="s">
        <v>27</v>
      </c>
      <c r="E39" s="297" t="s">
        <v>227</v>
      </c>
      <c r="F39" s="298"/>
      <c r="G39" s="298"/>
      <c r="H39" s="298"/>
      <c r="I39" s="299"/>
      <c r="J39" s="299"/>
      <c r="K39" s="213"/>
      <c r="L39" s="309"/>
    </row>
    <row r="40" spans="1:12" s="3" customFormat="1" ht="51" customHeight="1">
      <c r="A40" s="248" t="s">
        <v>70</v>
      </c>
      <c r="B40" s="195" t="s">
        <v>222</v>
      </c>
      <c r="C40" s="195" t="s">
        <v>313</v>
      </c>
      <c r="D40" s="154" t="s">
        <v>2</v>
      </c>
      <c r="E40" s="61">
        <f t="shared" ref="E40:E41" si="7">F40+G40+H40+I40+J40</f>
        <v>2700</v>
      </c>
      <c r="F40" s="54">
        <f t="shared" ref="F40:J40" si="8">F41</f>
        <v>600</v>
      </c>
      <c r="G40" s="54">
        <f t="shared" si="8"/>
        <v>500</v>
      </c>
      <c r="H40" s="54">
        <f t="shared" si="8"/>
        <v>600</v>
      </c>
      <c r="I40" s="54">
        <f t="shared" si="8"/>
        <v>500</v>
      </c>
      <c r="J40" s="54">
        <f t="shared" si="8"/>
        <v>500</v>
      </c>
      <c r="K40" s="177" t="s">
        <v>116</v>
      </c>
      <c r="L40" s="240" t="s">
        <v>59</v>
      </c>
    </row>
    <row r="41" spans="1:12" s="3" customFormat="1" ht="51" customHeight="1">
      <c r="A41" s="249"/>
      <c r="B41" s="250"/>
      <c r="C41" s="250"/>
      <c r="D41" s="18" t="s">
        <v>3</v>
      </c>
      <c r="E41" s="61">
        <f t="shared" si="7"/>
        <v>2700</v>
      </c>
      <c r="F41" s="54">
        <v>600</v>
      </c>
      <c r="G41" s="54">
        <v>500</v>
      </c>
      <c r="H41" s="54">
        <v>600</v>
      </c>
      <c r="I41" s="55">
        <v>500</v>
      </c>
      <c r="J41" s="55">
        <v>500</v>
      </c>
      <c r="K41" s="229"/>
      <c r="L41" s="320"/>
    </row>
    <row r="42" spans="1:12" s="3" customFormat="1" ht="22.5" customHeight="1">
      <c r="A42" s="310" t="s">
        <v>23</v>
      </c>
      <c r="B42" s="240" t="s">
        <v>234</v>
      </c>
      <c r="C42" s="240"/>
      <c r="D42" s="52" t="s">
        <v>2</v>
      </c>
      <c r="E42" s="23">
        <f t="shared" ref="E42" si="9">F42+G42+H42+I42+J42</f>
        <v>0</v>
      </c>
      <c r="F42" s="83">
        <f t="shared" ref="F42:H42" si="10">F43</f>
        <v>0</v>
      </c>
      <c r="G42" s="83">
        <f t="shared" si="10"/>
        <v>0</v>
      </c>
      <c r="H42" s="83">
        <f t="shared" si="10"/>
        <v>0</v>
      </c>
      <c r="I42" s="23">
        <v>0</v>
      </c>
      <c r="J42" s="23">
        <v>0</v>
      </c>
      <c r="K42" s="177"/>
      <c r="L42" s="177"/>
    </row>
    <row r="43" spans="1:12" s="3" customFormat="1" ht="45.75" customHeight="1">
      <c r="A43" s="311"/>
      <c r="B43" s="213"/>
      <c r="C43" s="312"/>
      <c r="D43" s="18" t="s">
        <v>27</v>
      </c>
      <c r="E43" s="297" t="s">
        <v>66</v>
      </c>
      <c r="F43" s="298"/>
      <c r="G43" s="298"/>
      <c r="H43" s="298"/>
      <c r="I43" s="299"/>
      <c r="J43" s="299"/>
      <c r="K43" s="178"/>
      <c r="L43" s="178"/>
    </row>
    <row r="44" spans="1:12" s="3" customFormat="1" ht="28.5" customHeight="1">
      <c r="A44" s="310" t="s">
        <v>14</v>
      </c>
      <c r="B44" s="240" t="s">
        <v>235</v>
      </c>
      <c r="C44" s="240" t="s">
        <v>318</v>
      </c>
      <c r="D44" s="52" t="s">
        <v>2</v>
      </c>
      <c r="E44" s="23">
        <f>F44+G44+H44+I44+J44</f>
        <v>0</v>
      </c>
      <c r="F44" s="83">
        <f t="shared" ref="F44:H44" si="11">F45</f>
        <v>0</v>
      </c>
      <c r="G44" s="83">
        <f t="shared" si="11"/>
        <v>0</v>
      </c>
      <c r="H44" s="83">
        <f t="shared" si="11"/>
        <v>0</v>
      </c>
      <c r="I44" s="83">
        <v>0</v>
      </c>
      <c r="J44" s="83">
        <v>0</v>
      </c>
      <c r="K44" s="177" t="s">
        <v>28</v>
      </c>
      <c r="L44" s="177" t="s">
        <v>236</v>
      </c>
    </row>
    <row r="45" spans="1:12" s="3" customFormat="1" ht="66.75" customHeight="1">
      <c r="A45" s="311"/>
      <c r="B45" s="213"/>
      <c r="C45" s="312"/>
      <c r="D45" s="18" t="s">
        <v>27</v>
      </c>
      <c r="E45" s="297" t="s">
        <v>66</v>
      </c>
      <c r="F45" s="298"/>
      <c r="G45" s="298"/>
      <c r="H45" s="298"/>
      <c r="I45" s="299"/>
      <c r="J45" s="299"/>
      <c r="K45" s="178"/>
      <c r="L45" s="178"/>
    </row>
    <row r="46" spans="1:12" ht="23.25" customHeight="1">
      <c r="A46" s="283" t="s">
        <v>75</v>
      </c>
      <c r="B46" s="199"/>
      <c r="C46" s="199"/>
      <c r="D46" s="199"/>
      <c r="E46" s="153">
        <f t="shared" ref="E46:E48" si="12">F46+G46+H46+I46+J46</f>
        <v>2700</v>
      </c>
      <c r="F46" s="27">
        <f>F47+F48</f>
        <v>600</v>
      </c>
      <c r="G46" s="27">
        <f>G47+G48</f>
        <v>500</v>
      </c>
      <c r="H46" s="27">
        <f>H47+H48</f>
        <v>600</v>
      </c>
      <c r="I46" s="27">
        <f>I47+I48</f>
        <v>500</v>
      </c>
      <c r="J46" s="27">
        <f>J47+J48</f>
        <v>500</v>
      </c>
      <c r="K46" s="282"/>
      <c r="L46" s="282"/>
    </row>
    <row r="47" spans="1:12" ht="28.5" customHeight="1">
      <c r="A47" s="238" t="s">
        <v>84</v>
      </c>
      <c r="B47" s="204"/>
      <c r="C47" s="204"/>
      <c r="D47" s="204"/>
      <c r="E47" s="23">
        <f t="shared" si="12"/>
        <v>0</v>
      </c>
      <c r="F47" s="17">
        <f>F16</f>
        <v>0</v>
      </c>
      <c r="G47" s="17">
        <f t="shared" ref="G47:J47" si="13">G16</f>
        <v>0</v>
      </c>
      <c r="H47" s="17">
        <f t="shared" si="13"/>
        <v>0</v>
      </c>
      <c r="I47" s="17">
        <f t="shared" si="13"/>
        <v>0</v>
      </c>
      <c r="J47" s="17">
        <f t="shared" si="13"/>
        <v>0</v>
      </c>
      <c r="K47" s="282"/>
      <c r="L47" s="282"/>
    </row>
    <row r="48" spans="1:12" ht="30" customHeight="1">
      <c r="A48" s="305" t="s">
        <v>3</v>
      </c>
      <c r="B48" s="306"/>
      <c r="C48" s="306"/>
      <c r="D48" s="307"/>
      <c r="E48" s="23">
        <f t="shared" si="12"/>
        <v>2700</v>
      </c>
      <c r="F48" s="17">
        <f>F17</f>
        <v>600</v>
      </c>
      <c r="G48" s="17">
        <f t="shared" ref="G48:J48" si="14">G17</f>
        <v>500</v>
      </c>
      <c r="H48" s="17">
        <f t="shared" si="14"/>
        <v>600</v>
      </c>
      <c r="I48" s="17">
        <f t="shared" si="14"/>
        <v>500</v>
      </c>
      <c r="J48" s="17">
        <f t="shared" si="14"/>
        <v>500</v>
      </c>
      <c r="K48" s="282"/>
      <c r="L48" s="282"/>
    </row>
    <row r="49" spans="1:12">
      <c r="A49" s="3"/>
      <c r="L49" s="111"/>
    </row>
    <row r="50" spans="1:12">
      <c r="A50" s="3"/>
    </row>
  </sheetData>
  <mergeCells count="107">
    <mergeCell ref="L27:L29"/>
    <mergeCell ref="L34:L35"/>
    <mergeCell ref="L30:L31"/>
    <mergeCell ref="L38:L39"/>
    <mergeCell ref="A38:A39"/>
    <mergeCell ref="J6:L6"/>
    <mergeCell ref="J7:L7"/>
    <mergeCell ref="A14:A17"/>
    <mergeCell ref="B14:B17"/>
    <mergeCell ref="C14:C17"/>
    <mergeCell ref="K14:K17"/>
    <mergeCell ref="L14:L17"/>
    <mergeCell ref="E20:J20"/>
    <mergeCell ref="A24:A26"/>
    <mergeCell ref="B24:B26"/>
    <mergeCell ref="C24:C26"/>
    <mergeCell ref="K24:K26"/>
    <mergeCell ref="L24:L26"/>
    <mergeCell ref="D25:D26"/>
    <mergeCell ref="E25:J25"/>
    <mergeCell ref="E26:J26"/>
    <mergeCell ref="L32:L33"/>
    <mergeCell ref="D19:D20"/>
    <mergeCell ref="E19:J19"/>
    <mergeCell ref="A27:A29"/>
    <mergeCell ref="A21:A23"/>
    <mergeCell ref="B21:B23"/>
    <mergeCell ref="C21:C23"/>
    <mergeCell ref="D22:D23"/>
    <mergeCell ref="D28:D29"/>
    <mergeCell ref="L44:L45"/>
    <mergeCell ref="E43:J43"/>
    <mergeCell ref="E45:J45"/>
    <mergeCell ref="L42:L43"/>
    <mergeCell ref="B42:B43"/>
    <mergeCell ref="C42:C43"/>
    <mergeCell ref="K30:K31"/>
    <mergeCell ref="A30:A31"/>
    <mergeCell ref="B38:B39"/>
    <mergeCell ref="A34:A35"/>
    <mergeCell ref="B34:B35"/>
    <mergeCell ref="C34:C35"/>
    <mergeCell ref="E31:J31"/>
    <mergeCell ref="A32:A33"/>
    <mergeCell ref="B32:B33"/>
    <mergeCell ref="C32:C33"/>
    <mergeCell ref="K32:K33"/>
    <mergeCell ref="E33:J33"/>
    <mergeCell ref="A40:A41"/>
    <mergeCell ref="B30:B31"/>
    <mergeCell ref="C30:C31"/>
    <mergeCell ref="K34:K35"/>
    <mergeCell ref="E23:J23"/>
    <mergeCell ref="E28:J28"/>
    <mergeCell ref="E29:J29"/>
    <mergeCell ref="E35:J35"/>
    <mergeCell ref="B27:B29"/>
    <mergeCell ref="C27:C29"/>
    <mergeCell ref="K27:K29"/>
    <mergeCell ref="A46:D46"/>
    <mergeCell ref="K46:K48"/>
    <mergeCell ref="L46:L48"/>
    <mergeCell ref="A47:D47"/>
    <mergeCell ref="A48:D48"/>
    <mergeCell ref="A36:A37"/>
    <mergeCell ref="B36:B37"/>
    <mergeCell ref="C36:C37"/>
    <mergeCell ref="K36:K37"/>
    <mergeCell ref="C38:C39"/>
    <mergeCell ref="K38:K39"/>
    <mergeCell ref="K42:K43"/>
    <mergeCell ref="E37:J37"/>
    <mergeCell ref="E39:J39"/>
    <mergeCell ref="A44:A45"/>
    <mergeCell ref="B44:B45"/>
    <mergeCell ref="L36:L37"/>
    <mergeCell ref="C44:C45"/>
    <mergeCell ref="K44:K45"/>
    <mergeCell ref="A42:A43"/>
    <mergeCell ref="B40:B41"/>
    <mergeCell ref="C40:C41"/>
    <mergeCell ref="K40:K41"/>
    <mergeCell ref="L40:L41"/>
    <mergeCell ref="F1:L1"/>
    <mergeCell ref="F2:L2"/>
    <mergeCell ref="F3:L3"/>
    <mergeCell ref="F4:L4"/>
    <mergeCell ref="K21:K23"/>
    <mergeCell ref="F11:J11"/>
    <mergeCell ref="E22:J22"/>
    <mergeCell ref="F5:L5"/>
    <mergeCell ref="A8:L8"/>
    <mergeCell ref="A9:L9"/>
    <mergeCell ref="A10:L10"/>
    <mergeCell ref="A11:A12"/>
    <mergeCell ref="B11:B12"/>
    <mergeCell ref="C11:C12"/>
    <mergeCell ref="D11:D12"/>
    <mergeCell ref="E11:E12"/>
    <mergeCell ref="K11:K12"/>
    <mergeCell ref="A18:A20"/>
    <mergeCell ref="B18:B20"/>
    <mergeCell ref="C18:C20"/>
    <mergeCell ref="K18:K20"/>
    <mergeCell ref="L11:L12"/>
    <mergeCell ref="L18:L20"/>
    <mergeCell ref="L21:L23"/>
  </mergeCells>
  <pageMargins left="0.39370078740157483" right="0" top="0.19685039370078741" bottom="0.19685039370078741" header="0" footer="0"/>
  <pageSetup paperSize="9" scale="95" fitToHeight="2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13"/>
  </sheetPr>
  <dimension ref="A1:M30"/>
  <sheetViews>
    <sheetView topLeftCell="A4" zoomScale="130" zoomScaleNormal="130" workbookViewId="0">
      <selection activeCell="M13" sqref="M13"/>
    </sheetView>
  </sheetViews>
  <sheetFormatPr defaultRowHeight="15"/>
  <cols>
    <col min="1" max="1" width="5" customWidth="1"/>
    <col min="2" max="2" width="16.28515625" customWidth="1"/>
    <col min="3" max="3" width="10.42578125" customWidth="1"/>
    <col min="4" max="4" width="10" customWidth="1"/>
    <col min="5" max="5" width="26.85546875" customWidth="1"/>
    <col min="6" max="6" width="7.42578125" customWidth="1"/>
    <col min="7" max="7" width="8.5703125" customWidth="1"/>
    <col min="8" max="8" width="9.28515625" customWidth="1"/>
    <col min="9" max="10" width="7.140625" customWidth="1"/>
    <col min="11" max="11" width="6.85546875" customWidth="1"/>
    <col min="12" max="12" width="6.5703125" customWidth="1"/>
    <col min="13" max="13" width="7.28515625" customWidth="1"/>
    <col min="15" max="15" width="9.28515625" bestFit="1" customWidth="1"/>
  </cols>
  <sheetData>
    <row r="1" spans="1:13" ht="15.75">
      <c r="G1" s="113"/>
      <c r="H1" s="258"/>
      <c r="I1" s="258"/>
      <c r="J1" s="258"/>
      <c r="K1" s="258"/>
      <c r="L1" s="215"/>
      <c r="M1" s="215"/>
    </row>
    <row r="2" spans="1:13" ht="15.75">
      <c r="G2" s="113"/>
      <c r="H2" s="258"/>
      <c r="I2" s="258"/>
      <c r="J2" s="258"/>
      <c r="K2" s="258"/>
      <c r="L2" s="215"/>
      <c r="M2" s="215"/>
    </row>
    <row r="3" spans="1:13" ht="15.75">
      <c r="G3" s="113"/>
      <c r="H3" s="324"/>
      <c r="I3" s="324"/>
      <c r="J3" s="324"/>
      <c r="K3" s="324"/>
      <c r="L3" s="215"/>
      <c r="M3" s="215"/>
    </row>
    <row r="4" spans="1:13" ht="15.75">
      <c r="G4" s="113"/>
      <c r="H4" s="214"/>
      <c r="I4" s="214"/>
      <c r="J4" s="214"/>
      <c r="K4" s="214"/>
      <c r="L4" s="215"/>
      <c r="M4" s="215"/>
    </row>
    <row r="5" spans="1:13" s="1" customFormat="1" ht="27.75" customHeight="1">
      <c r="G5" s="210" t="s">
        <v>156</v>
      </c>
      <c r="H5" s="209"/>
      <c r="I5" s="209"/>
      <c r="J5" s="209"/>
      <c r="K5" s="209"/>
      <c r="L5" s="209"/>
      <c r="M5" s="209"/>
    </row>
    <row r="6" spans="1:13" s="8" customFormat="1" ht="30.75" customHeight="1">
      <c r="G6" s="325" t="s">
        <v>162</v>
      </c>
      <c r="H6" s="184"/>
      <c r="I6" s="184"/>
      <c r="J6" s="184"/>
      <c r="K6" s="184"/>
      <c r="L6" s="209"/>
      <c r="M6" s="209"/>
    </row>
    <row r="7" spans="1:13" s="8" customFormat="1" ht="7.5" customHeight="1">
      <c r="H7" s="57"/>
      <c r="I7" s="60"/>
      <c r="J7" s="60"/>
      <c r="K7" s="60"/>
    </row>
    <row r="8" spans="1:13" s="1" customFormat="1" ht="15.75" customHeight="1">
      <c r="A8" s="216" t="s">
        <v>72</v>
      </c>
      <c r="B8" s="216"/>
      <c r="C8" s="216"/>
      <c r="D8" s="216"/>
      <c r="E8" s="216"/>
      <c r="F8" s="216"/>
      <c r="G8" s="216"/>
      <c r="H8" s="216"/>
      <c r="I8" s="216"/>
      <c r="J8" s="216"/>
      <c r="K8" s="218"/>
      <c r="L8" s="218"/>
      <c r="M8" s="218"/>
    </row>
    <row r="9" spans="1:13" s="1" customFormat="1" ht="16.5" customHeight="1">
      <c r="A9" s="216" t="s">
        <v>161</v>
      </c>
      <c r="B9" s="216"/>
      <c r="C9" s="216"/>
      <c r="D9" s="216"/>
      <c r="E9" s="216"/>
      <c r="F9" s="216"/>
      <c r="G9" s="216"/>
      <c r="H9" s="216"/>
      <c r="I9" s="216"/>
      <c r="J9" s="216"/>
      <c r="K9" s="218"/>
      <c r="L9" s="218"/>
      <c r="M9" s="218"/>
    </row>
    <row r="10" spans="1:13" s="1" customFormat="1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3" s="2" customFormat="1" ht="66" customHeight="1">
      <c r="A11" s="221" t="s">
        <v>4</v>
      </c>
      <c r="B11" s="221" t="s">
        <v>46</v>
      </c>
      <c r="C11" s="220" t="s">
        <v>47</v>
      </c>
      <c r="D11" s="220"/>
      <c r="E11" s="220" t="s">
        <v>48</v>
      </c>
      <c r="F11" s="225" t="s">
        <v>5</v>
      </c>
      <c r="G11" s="223" t="s">
        <v>49</v>
      </c>
      <c r="H11" s="225" t="s">
        <v>148</v>
      </c>
      <c r="I11" s="226" t="s">
        <v>114</v>
      </c>
      <c r="J11" s="226"/>
      <c r="K11" s="227"/>
      <c r="L11" s="227"/>
      <c r="M11" s="228"/>
    </row>
    <row r="12" spans="1:13" s="2" customFormat="1" ht="54" customHeight="1">
      <c r="A12" s="222"/>
      <c r="B12" s="213"/>
      <c r="C12" s="11" t="s">
        <v>34</v>
      </c>
      <c r="D12" s="50" t="s">
        <v>1</v>
      </c>
      <c r="E12" s="220"/>
      <c r="F12" s="225"/>
      <c r="G12" s="224"/>
      <c r="H12" s="225"/>
      <c r="I12" s="92" t="s">
        <v>149</v>
      </c>
      <c r="J12" s="92" t="s">
        <v>150</v>
      </c>
      <c r="K12" s="92" t="s">
        <v>147</v>
      </c>
      <c r="L12" s="92" t="s">
        <v>151</v>
      </c>
      <c r="M12" s="92" t="s">
        <v>152</v>
      </c>
    </row>
    <row r="13" spans="1:13" s="2" customForma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92">
        <v>11</v>
      </c>
      <c r="L13" s="92">
        <v>12</v>
      </c>
      <c r="M13" s="92">
        <v>13</v>
      </c>
    </row>
    <row r="14" spans="1:13" s="4" customFormat="1" ht="44.25" hidden="1" customHeight="1">
      <c r="A14" s="219"/>
      <c r="B14" s="48"/>
      <c r="C14" s="38"/>
      <c r="D14" s="38"/>
      <c r="E14" s="48" t="s">
        <v>6</v>
      </c>
      <c r="F14" s="48"/>
      <c r="G14" s="48"/>
      <c r="H14" s="48"/>
      <c r="I14" s="48"/>
      <c r="J14" s="48"/>
      <c r="K14" s="40"/>
      <c r="L14" s="40"/>
      <c r="M14" s="40"/>
    </row>
    <row r="15" spans="1:13" s="4" customFormat="1" ht="3" hidden="1" customHeight="1">
      <c r="A15" s="219"/>
      <c r="B15" s="48"/>
      <c r="C15" s="38"/>
      <c r="D15" s="38"/>
      <c r="E15" s="13" t="s">
        <v>7</v>
      </c>
      <c r="F15" s="48"/>
      <c r="G15" s="48"/>
      <c r="H15" s="48"/>
      <c r="I15" s="48"/>
      <c r="J15" s="48"/>
      <c r="K15" s="40"/>
      <c r="L15" s="40"/>
      <c r="M15" s="40"/>
    </row>
    <row r="16" spans="1:13" s="4" customFormat="1" ht="15" hidden="1" customHeight="1">
      <c r="A16" s="219"/>
      <c r="B16" s="48"/>
      <c r="C16" s="38"/>
      <c r="D16" s="38"/>
      <c r="E16" s="13" t="s">
        <v>7</v>
      </c>
      <c r="F16" s="48"/>
      <c r="G16" s="48"/>
      <c r="H16" s="48"/>
      <c r="I16" s="48"/>
      <c r="J16" s="48"/>
      <c r="K16" s="40"/>
      <c r="L16" s="40"/>
      <c r="M16" s="40"/>
    </row>
    <row r="17" spans="1:13" s="4" customFormat="1" ht="3" hidden="1" customHeight="1">
      <c r="A17" s="219"/>
      <c r="B17" s="48"/>
      <c r="C17" s="38"/>
      <c r="D17" s="38"/>
      <c r="E17" s="48" t="s">
        <v>6</v>
      </c>
      <c r="F17" s="48"/>
      <c r="G17" s="48"/>
      <c r="H17" s="48"/>
      <c r="I17" s="48"/>
      <c r="J17" s="48"/>
      <c r="K17" s="40"/>
      <c r="L17" s="40"/>
      <c r="M17" s="40"/>
    </row>
    <row r="18" spans="1:13" s="4" customFormat="1" ht="15" hidden="1" customHeight="1">
      <c r="A18" s="219"/>
      <c r="B18" s="48"/>
      <c r="C18" s="38"/>
      <c r="D18" s="38"/>
      <c r="E18" s="13" t="s">
        <v>7</v>
      </c>
      <c r="F18" s="48"/>
      <c r="G18" s="48"/>
      <c r="H18" s="48"/>
      <c r="I18" s="48"/>
      <c r="J18" s="48"/>
      <c r="K18" s="40"/>
      <c r="L18" s="40"/>
      <c r="M18" s="40"/>
    </row>
    <row r="19" spans="1:13" s="4" customFormat="1" ht="63.75" hidden="1" customHeight="1">
      <c r="A19" s="219"/>
      <c r="B19" s="48"/>
      <c r="C19" s="38"/>
      <c r="D19" s="38"/>
      <c r="E19" s="13" t="s">
        <v>7</v>
      </c>
      <c r="F19" s="48"/>
      <c r="G19" s="48"/>
      <c r="H19" s="48"/>
      <c r="I19" s="48"/>
      <c r="J19" s="48"/>
      <c r="K19" s="40"/>
      <c r="L19" s="40"/>
      <c r="M19" s="40"/>
    </row>
    <row r="20" spans="1:13" s="4" customFormat="1" ht="0.75" hidden="1" customHeight="1">
      <c r="A20" s="219"/>
      <c r="B20" s="48"/>
      <c r="C20" s="38"/>
      <c r="D20" s="38"/>
      <c r="E20" s="48" t="s">
        <v>6</v>
      </c>
      <c r="F20" s="48"/>
      <c r="G20" s="48"/>
      <c r="H20" s="48"/>
      <c r="I20" s="48"/>
      <c r="J20" s="48"/>
      <c r="K20" s="40"/>
      <c r="L20" s="40"/>
      <c r="M20" s="40"/>
    </row>
    <row r="21" spans="1:13" s="4" customFormat="1" ht="15" hidden="1" customHeight="1">
      <c r="A21" s="219"/>
      <c r="B21" s="48"/>
      <c r="C21" s="38"/>
      <c r="D21" s="38"/>
      <c r="E21" s="13" t="s">
        <v>7</v>
      </c>
      <c r="F21" s="48"/>
      <c r="G21" s="48"/>
      <c r="H21" s="48"/>
      <c r="I21" s="48"/>
      <c r="J21" s="48"/>
      <c r="K21" s="40"/>
      <c r="L21" s="40"/>
      <c r="M21" s="40"/>
    </row>
    <row r="22" spans="1:13" s="4" customFormat="1" ht="35.25" hidden="1" customHeight="1">
      <c r="A22" s="219"/>
      <c r="B22" s="48"/>
      <c r="C22" s="38"/>
      <c r="D22" s="38"/>
      <c r="E22" s="13" t="s">
        <v>7</v>
      </c>
      <c r="F22" s="48"/>
      <c r="G22" s="48"/>
      <c r="H22" s="48"/>
      <c r="I22" s="48"/>
      <c r="J22" s="48"/>
      <c r="K22" s="40"/>
      <c r="L22" s="40"/>
      <c r="M22" s="40"/>
    </row>
    <row r="23" spans="1:13" s="4" customFormat="1" ht="13.5" hidden="1" customHeight="1">
      <c r="A23" s="219"/>
      <c r="B23" s="48"/>
      <c r="C23" s="38"/>
      <c r="D23" s="38"/>
      <c r="E23" s="48" t="s">
        <v>6</v>
      </c>
      <c r="F23" s="48" t="s">
        <v>16</v>
      </c>
      <c r="G23" s="48"/>
      <c r="H23" s="48"/>
      <c r="I23" s="48"/>
      <c r="J23" s="48"/>
      <c r="K23" s="40"/>
      <c r="L23" s="40"/>
      <c r="M23" s="40"/>
    </row>
    <row r="24" spans="1:13" s="4" customFormat="1" ht="15" hidden="1" customHeight="1">
      <c r="A24" s="219"/>
      <c r="B24" s="48"/>
      <c r="C24" s="38"/>
      <c r="D24" s="38"/>
      <c r="E24" s="13" t="s">
        <v>7</v>
      </c>
      <c r="F24" s="48" t="s">
        <v>16</v>
      </c>
      <c r="G24" s="48"/>
      <c r="H24" s="48"/>
      <c r="I24" s="48"/>
      <c r="J24" s="48"/>
      <c r="K24" s="40"/>
      <c r="L24" s="40"/>
      <c r="M24" s="40"/>
    </row>
    <row r="25" spans="1:13" s="4" customFormat="1" ht="1.5" hidden="1" customHeight="1">
      <c r="A25" s="219"/>
      <c r="B25" s="48"/>
      <c r="C25" s="38"/>
      <c r="D25" s="38"/>
      <c r="E25" s="13" t="s">
        <v>7</v>
      </c>
      <c r="F25" s="48" t="s">
        <v>16</v>
      </c>
      <c r="G25" s="48"/>
      <c r="H25" s="59"/>
      <c r="I25" s="59"/>
      <c r="J25" s="59"/>
      <c r="K25" s="40"/>
      <c r="L25" s="40"/>
      <c r="M25" s="40"/>
    </row>
    <row r="26" spans="1:13" s="4" customFormat="1" ht="108.75" customHeight="1">
      <c r="A26" s="49">
        <v>1</v>
      </c>
      <c r="B26" s="211" t="s">
        <v>237</v>
      </c>
      <c r="C26" s="291">
        <v>0</v>
      </c>
      <c r="D26" s="291">
        <v>600</v>
      </c>
      <c r="E26" s="101" t="s">
        <v>71</v>
      </c>
      <c r="F26" s="62" t="s">
        <v>16</v>
      </c>
      <c r="G26" s="117" t="s">
        <v>109</v>
      </c>
      <c r="H26" s="166">
        <v>24</v>
      </c>
      <c r="I26" s="166">
        <v>26</v>
      </c>
      <c r="J26" s="166">
        <v>28</v>
      </c>
      <c r="K26" s="65">
        <v>30</v>
      </c>
      <c r="L26" s="166">
        <v>32</v>
      </c>
      <c r="M26" s="166">
        <v>34</v>
      </c>
    </row>
    <row r="27" spans="1:13" s="4" customFormat="1" ht="93.75" customHeight="1">
      <c r="A27" s="58">
        <v>2</v>
      </c>
      <c r="B27" s="212"/>
      <c r="C27" s="327"/>
      <c r="D27" s="327"/>
      <c r="E27" s="116" t="s">
        <v>108</v>
      </c>
      <c r="F27" s="102" t="s">
        <v>17</v>
      </c>
      <c r="G27" s="117" t="s">
        <v>109</v>
      </c>
      <c r="H27" s="120">
        <v>88.18</v>
      </c>
      <c r="I27" s="62">
        <v>100</v>
      </c>
      <c r="J27" s="62">
        <v>100</v>
      </c>
      <c r="K27" s="64">
        <v>100</v>
      </c>
      <c r="L27" s="120">
        <v>100</v>
      </c>
      <c r="M27" s="120">
        <v>100</v>
      </c>
    </row>
    <row r="28" spans="1:13" s="4" customFormat="1" ht="66.75" customHeight="1">
      <c r="A28" s="58">
        <v>3</v>
      </c>
      <c r="B28" s="326"/>
      <c r="C28" s="328"/>
      <c r="D28" s="328"/>
      <c r="E28" s="150" t="s">
        <v>270</v>
      </c>
      <c r="F28" s="62" t="s">
        <v>17</v>
      </c>
      <c r="G28" s="117" t="s">
        <v>109</v>
      </c>
      <c r="H28" s="126">
        <v>66.099999999999994</v>
      </c>
      <c r="I28" s="66">
        <v>72.900000000000006</v>
      </c>
      <c r="J28" s="62">
        <v>79.7</v>
      </c>
      <c r="K28" s="64">
        <v>86.5</v>
      </c>
      <c r="L28" s="120">
        <v>93.3</v>
      </c>
      <c r="M28" s="120">
        <v>100</v>
      </c>
    </row>
    <row r="29" spans="1:13" s="4" customFormat="1" ht="86.25" customHeight="1">
      <c r="A29" s="67">
        <v>4</v>
      </c>
      <c r="B29" s="104" t="s">
        <v>234</v>
      </c>
      <c r="C29" s="127">
        <v>0</v>
      </c>
      <c r="D29" s="127">
        <v>0</v>
      </c>
      <c r="E29" s="68" t="s">
        <v>238</v>
      </c>
      <c r="F29" s="63" t="s">
        <v>17</v>
      </c>
      <c r="G29" s="117" t="s">
        <v>109</v>
      </c>
      <c r="H29" s="63">
        <v>17.62</v>
      </c>
      <c r="I29" s="147">
        <v>21.8</v>
      </c>
      <c r="J29" s="147">
        <v>25.4</v>
      </c>
      <c r="K29" s="147">
        <v>29.7</v>
      </c>
      <c r="L29" s="144">
        <v>34</v>
      </c>
      <c r="M29" s="144">
        <v>38.299999999999997</v>
      </c>
    </row>
    <row r="30" spans="1:13">
      <c r="K30" s="108"/>
      <c r="M30" s="108"/>
    </row>
  </sheetData>
  <mergeCells count="23">
    <mergeCell ref="B26:B28"/>
    <mergeCell ref="C26:C28"/>
    <mergeCell ref="D26:D28"/>
    <mergeCell ref="A8:M8"/>
    <mergeCell ref="A9:M9"/>
    <mergeCell ref="A23:A25"/>
    <mergeCell ref="A11:A12"/>
    <mergeCell ref="H11:H12"/>
    <mergeCell ref="A14:A16"/>
    <mergeCell ref="A17:A19"/>
    <mergeCell ref="B11:B12"/>
    <mergeCell ref="C11:D11"/>
    <mergeCell ref="E11:E12"/>
    <mergeCell ref="F11:F12"/>
    <mergeCell ref="G11:G12"/>
    <mergeCell ref="A20:A22"/>
    <mergeCell ref="I11:M11"/>
    <mergeCell ref="H1:M1"/>
    <mergeCell ref="H2:M2"/>
    <mergeCell ref="H3:M3"/>
    <mergeCell ref="H4:M4"/>
    <mergeCell ref="G6:M6"/>
    <mergeCell ref="G5:M5"/>
  </mergeCells>
  <pageMargins left="0.35433070866141736" right="0.35433070866141736" top="0.39370078740157483" bottom="0.39370078740157483" header="0" footer="0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M26"/>
  <sheetViews>
    <sheetView view="pageBreakPreview" zoomScale="120" zoomScaleNormal="115" zoomScaleSheetLayoutView="120" workbookViewId="0">
      <selection activeCell="L11" sqref="L11:L12"/>
    </sheetView>
  </sheetViews>
  <sheetFormatPr defaultRowHeight="15"/>
  <cols>
    <col min="1" max="1" width="5.7109375" style="6" customWidth="1"/>
    <col min="2" max="2" width="25.85546875" style="6" customWidth="1"/>
    <col min="3" max="3" width="17" style="6" customWidth="1"/>
    <col min="4" max="4" width="11.7109375" style="6" customWidth="1"/>
    <col min="5" max="5" width="10.140625" style="6" customWidth="1"/>
    <col min="6" max="6" width="8.7109375" style="6" customWidth="1"/>
    <col min="7" max="7" width="9.42578125" style="6" customWidth="1"/>
    <col min="8" max="8" width="8.42578125" style="6" customWidth="1"/>
    <col min="9" max="9" width="9.28515625" style="6" customWidth="1"/>
    <col min="10" max="10" width="9.140625" style="6" customWidth="1"/>
    <col min="11" max="11" width="12.85546875" style="6" customWidth="1"/>
    <col min="12" max="12" width="16.28515625" style="6" customWidth="1"/>
    <col min="13" max="13" width="10.5703125" style="6" bestFit="1" customWidth="1"/>
    <col min="14" max="16384" width="9.140625" style="6"/>
  </cols>
  <sheetData>
    <row r="1" spans="1:13" ht="15.75">
      <c r="F1" s="233"/>
      <c r="G1" s="233"/>
      <c r="H1" s="233"/>
      <c r="I1" s="233"/>
      <c r="J1" s="233"/>
      <c r="K1" s="233"/>
      <c r="L1" s="233"/>
    </row>
    <row r="2" spans="1:13" ht="15.75">
      <c r="F2" s="233"/>
      <c r="G2" s="233"/>
      <c r="H2" s="233"/>
      <c r="I2" s="233"/>
      <c r="J2" s="233"/>
      <c r="K2" s="233"/>
      <c r="L2" s="233"/>
    </row>
    <row r="3" spans="1:13" ht="15.75">
      <c r="F3" s="233"/>
      <c r="G3" s="233"/>
      <c r="H3" s="233"/>
      <c r="I3" s="233"/>
      <c r="J3" s="233"/>
      <c r="K3" s="233"/>
      <c r="L3" s="233"/>
    </row>
    <row r="4" spans="1:13" ht="15.75">
      <c r="F4" s="233"/>
      <c r="G4" s="233"/>
      <c r="H4" s="233"/>
      <c r="I4" s="233"/>
      <c r="J4" s="233"/>
      <c r="K4" s="233"/>
      <c r="L4" s="233"/>
    </row>
    <row r="5" spans="1:13" s="8" customFormat="1" ht="19.5" customHeight="1">
      <c r="F5" s="184" t="s">
        <v>331</v>
      </c>
      <c r="G5" s="184"/>
      <c r="H5" s="184"/>
      <c r="I5" s="184"/>
      <c r="J5" s="184"/>
      <c r="K5" s="184"/>
      <c r="L5" s="184"/>
    </row>
    <row r="6" spans="1:13" s="8" customFormat="1" ht="17.25" customHeight="1">
      <c r="F6" s="184" t="s">
        <v>330</v>
      </c>
      <c r="G6" s="184"/>
      <c r="H6" s="184"/>
      <c r="I6" s="184"/>
      <c r="J6" s="184"/>
      <c r="K6" s="184"/>
      <c r="L6" s="184"/>
    </row>
    <row r="7" spans="1:13" s="8" customFormat="1" ht="18" customHeight="1">
      <c r="F7" s="75"/>
      <c r="G7" s="75"/>
      <c r="H7" s="75"/>
      <c r="I7" s="119"/>
      <c r="J7" s="119"/>
      <c r="K7" s="75"/>
      <c r="L7" s="75"/>
    </row>
    <row r="8" spans="1:13" ht="20.25" customHeight="1">
      <c r="A8" s="185" t="s">
        <v>246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</row>
    <row r="9" spans="1:13" ht="18" customHeight="1">
      <c r="A9" s="185" t="s">
        <v>245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</row>
    <row r="10" spans="1:13" ht="18" customHeight="1">
      <c r="A10" s="186"/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</row>
    <row r="11" spans="1:13" ht="24.75" customHeight="1">
      <c r="A11" s="187" t="s">
        <v>4</v>
      </c>
      <c r="B11" s="189" t="s">
        <v>36</v>
      </c>
      <c r="C11" s="189" t="s">
        <v>52</v>
      </c>
      <c r="D11" s="189" t="s">
        <v>37</v>
      </c>
      <c r="E11" s="189" t="s">
        <v>53</v>
      </c>
      <c r="F11" s="191" t="s">
        <v>20</v>
      </c>
      <c r="G11" s="191"/>
      <c r="H11" s="192"/>
      <c r="I11" s="192"/>
      <c r="J11" s="193"/>
      <c r="K11" s="189" t="s">
        <v>115</v>
      </c>
      <c r="L11" s="189" t="s">
        <v>38</v>
      </c>
    </row>
    <row r="12" spans="1:13" ht="117" customHeight="1">
      <c r="A12" s="188"/>
      <c r="B12" s="190"/>
      <c r="C12" s="190"/>
      <c r="D12" s="190"/>
      <c r="E12" s="190"/>
      <c r="F12" s="15" t="s">
        <v>142</v>
      </c>
      <c r="G12" s="15" t="s">
        <v>143</v>
      </c>
      <c r="H12" s="15" t="s">
        <v>147</v>
      </c>
      <c r="I12" s="15" t="s">
        <v>145</v>
      </c>
      <c r="J12" s="15" t="s">
        <v>146</v>
      </c>
      <c r="K12" s="190"/>
      <c r="L12" s="190"/>
      <c r="M12" s="7"/>
    </row>
    <row r="13" spans="1:13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8</v>
      </c>
      <c r="G13" s="15">
        <v>9</v>
      </c>
      <c r="H13" s="15">
        <v>10</v>
      </c>
      <c r="I13" s="15">
        <v>11</v>
      </c>
      <c r="J13" s="15">
        <v>12</v>
      </c>
      <c r="K13" s="15">
        <v>13</v>
      </c>
      <c r="L13" s="15">
        <v>14</v>
      </c>
    </row>
    <row r="14" spans="1:13" ht="28.5" customHeight="1">
      <c r="A14" s="181" t="s">
        <v>8</v>
      </c>
      <c r="B14" s="240" t="s">
        <v>319</v>
      </c>
      <c r="C14" s="322"/>
      <c r="D14" s="76" t="s">
        <v>2</v>
      </c>
      <c r="E14" s="23">
        <f t="shared" ref="E14:E15" si="0">F14+G14+H14+I14+J14</f>
        <v>62355</v>
      </c>
      <c r="F14" s="23">
        <f>F15</f>
        <v>62355</v>
      </c>
      <c r="G14" s="23">
        <f t="shared" ref="G14" si="1">G15</f>
        <v>0</v>
      </c>
      <c r="H14" s="23">
        <f t="shared" ref="H14" si="2">H15</f>
        <v>0</v>
      </c>
      <c r="I14" s="23">
        <f t="shared" ref="I14" si="3">I15</f>
        <v>0</v>
      </c>
      <c r="J14" s="23">
        <f t="shared" ref="J14" si="4">J15</f>
        <v>0</v>
      </c>
      <c r="K14" s="242"/>
      <c r="L14" s="337"/>
    </row>
    <row r="15" spans="1:13" ht="34.5" customHeight="1">
      <c r="A15" s="194"/>
      <c r="B15" s="213"/>
      <c r="C15" s="201"/>
      <c r="D15" s="28" t="s">
        <v>3</v>
      </c>
      <c r="E15" s="23">
        <f t="shared" si="0"/>
        <v>62355</v>
      </c>
      <c r="F15" s="55">
        <f>F17+F19+F21</f>
        <v>62355</v>
      </c>
      <c r="G15" s="55">
        <f t="shared" ref="G15:J15" si="5">G17+G19+G21</f>
        <v>0</v>
      </c>
      <c r="H15" s="55">
        <f t="shared" si="5"/>
        <v>0</v>
      </c>
      <c r="I15" s="55">
        <f t="shared" si="5"/>
        <v>0</v>
      </c>
      <c r="J15" s="55">
        <f t="shared" si="5"/>
        <v>0</v>
      </c>
      <c r="K15" s="201"/>
      <c r="L15" s="338"/>
    </row>
    <row r="16" spans="1:13" s="3" customFormat="1" ht="24" customHeight="1">
      <c r="A16" s="248" t="s">
        <v>9</v>
      </c>
      <c r="B16" s="195" t="s">
        <v>248</v>
      </c>
      <c r="C16" s="195" t="s">
        <v>303</v>
      </c>
      <c r="D16" s="76" t="s">
        <v>2</v>
      </c>
      <c r="E16" s="23">
        <f t="shared" ref="E16" si="6">F16+G16+H16+I16+J16</f>
        <v>56800</v>
      </c>
      <c r="F16" s="54">
        <f>F17</f>
        <v>56800</v>
      </c>
      <c r="G16" s="54">
        <f t="shared" ref="G16:J16" si="7">G17</f>
        <v>0</v>
      </c>
      <c r="H16" s="54">
        <f t="shared" si="7"/>
        <v>0</v>
      </c>
      <c r="I16" s="54">
        <f t="shared" si="7"/>
        <v>0</v>
      </c>
      <c r="J16" s="54">
        <f t="shared" si="7"/>
        <v>0</v>
      </c>
      <c r="K16" s="195" t="s">
        <v>247</v>
      </c>
      <c r="L16" s="251" t="s">
        <v>249</v>
      </c>
    </row>
    <row r="17" spans="1:12" s="3" customFormat="1" ht="43.5" customHeight="1">
      <c r="A17" s="329"/>
      <c r="B17" s="330"/>
      <c r="C17" s="330"/>
      <c r="D17" s="18" t="s">
        <v>3</v>
      </c>
      <c r="E17" s="23">
        <f>F17+G17+H17+I17+J17</f>
        <v>56800</v>
      </c>
      <c r="F17" s="151">
        <v>56800</v>
      </c>
      <c r="G17" s="151">
        <v>0</v>
      </c>
      <c r="H17" s="151">
        <v>0</v>
      </c>
      <c r="I17" s="151">
        <v>0</v>
      </c>
      <c r="J17" s="151">
        <v>0</v>
      </c>
      <c r="K17" s="330"/>
      <c r="L17" s="261"/>
    </row>
    <row r="18" spans="1:12" s="3" customFormat="1" ht="25.5" customHeight="1">
      <c r="A18" s="300" t="s">
        <v>10</v>
      </c>
      <c r="B18" s="313" t="s">
        <v>252</v>
      </c>
      <c r="C18" s="195" t="s">
        <v>303</v>
      </c>
      <c r="D18" s="53" t="s">
        <v>2</v>
      </c>
      <c r="E18" s="23">
        <f t="shared" ref="E18:E20" si="8">F18+G18+H18+I18+J18</f>
        <v>2604</v>
      </c>
      <c r="F18" s="54">
        <f>F19</f>
        <v>2604</v>
      </c>
      <c r="G18" s="54">
        <f t="shared" ref="G18:J18" si="9">G19</f>
        <v>0</v>
      </c>
      <c r="H18" s="54">
        <f t="shared" si="9"/>
        <v>0</v>
      </c>
      <c r="I18" s="54">
        <f t="shared" si="9"/>
        <v>0</v>
      </c>
      <c r="J18" s="54">
        <f t="shared" si="9"/>
        <v>0</v>
      </c>
      <c r="K18" s="195" t="s">
        <v>247</v>
      </c>
      <c r="L18" s="251" t="s">
        <v>250</v>
      </c>
    </row>
    <row r="19" spans="1:12" s="3" customFormat="1" ht="39" customHeight="1">
      <c r="A19" s="301"/>
      <c r="B19" s="314"/>
      <c r="C19" s="330"/>
      <c r="D19" s="18" t="s">
        <v>3</v>
      </c>
      <c r="E19" s="23">
        <f t="shared" si="8"/>
        <v>2604</v>
      </c>
      <c r="F19" s="151">
        <v>2604</v>
      </c>
      <c r="G19" s="151">
        <v>0</v>
      </c>
      <c r="H19" s="151">
        <v>0</v>
      </c>
      <c r="I19" s="151">
        <v>0</v>
      </c>
      <c r="J19" s="151">
        <v>0</v>
      </c>
      <c r="K19" s="330"/>
      <c r="L19" s="261"/>
    </row>
    <row r="20" spans="1:12" s="3" customFormat="1" ht="28.5" customHeight="1">
      <c r="A20" s="300" t="s">
        <v>11</v>
      </c>
      <c r="B20" s="335" t="s">
        <v>251</v>
      </c>
      <c r="C20" s="195" t="s">
        <v>303</v>
      </c>
      <c r="D20" s="82" t="s">
        <v>2</v>
      </c>
      <c r="E20" s="23">
        <f t="shared" si="8"/>
        <v>2951</v>
      </c>
      <c r="F20" s="91">
        <f>F21</f>
        <v>2951</v>
      </c>
      <c r="G20" s="91">
        <f>G21</f>
        <v>0</v>
      </c>
      <c r="H20" s="91">
        <f>H21</f>
        <v>0</v>
      </c>
      <c r="I20" s="91">
        <f>I21</f>
        <v>0</v>
      </c>
      <c r="J20" s="91">
        <f>J21</f>
        <v>0</v>
      </c>
      <c r="K20" s="195" t="s">
        <v>247</v>
      </c>
      <c r="L20" s="251" t="s">
        <v>250</v>
      </c>
    </row>
    <row r="21" spans="1:12" s="3" customFormat="1" ht="37.5" customHeight="1">
      <c r="A21" s="308"/>
      <c r="B21" s="336"/>
      <c r="C21" s="330"/>
      <c r="D21" s="81" t="s">
        <v>3</v>
      </c>
      <c r="E21" s="23">
        <f>F21+G21+H21+I21+J21</f>
        <v>2951</v>
      </c>
      <c r="F21" s="151">
        <v>2951</v>
      </c>
      <c r="G21" s="151">
        <v>0</v>
      </c>
      <c r="H21" s="151">
        <v>0</v>
      </c>
      <c r="I21" s="151">
        <v>0</v>
      </c>
      <c r="J21" s="151">
        <v>0</v>
      </c>
      <c r="K21" s="330"/>
      <c r="L21" s="261"/>
    </row>
    <row r="22" spans="1:12" s="3" customFormat="1" ht="70.5" customHeight="1">
      <c r="A22" s="80" t="s">
        <v>23</v>
      </c>
      <c r="B22" s="159" t="s">
        <v>320</v>
      </c>
      <c r="C22" s="159" t="s">
        <v>321</v>
      </c>
      <c r="D22" s="81" t="s">
        <v>27</v>
      </c>
      <c r="E22" s="331" t="s">
        <v>66</v>
      </c>
      <c r="F22" s="332"/>
      <c r="G22" s="332"/>
      <c r="H22" s="332"/>
      <c r="I22" s="333"/>
      <c r="J22" s="334"/>
      <c r="K22" s="79"/>
      <c r="L22" s="118"/>
    </row>
    <row r="23" spans="1:12" ht="23.25" customHeight="1">
      <c r="A23" s="283" t="s">
        <v>79</v>
      </c>
      <c r="B23" s="199"/>
      <c r="C23" s="199"/>
      <c r="D23" s="199"/>
      <c r="E23" s="153">
        <f t="shared" ref="E23:E24" si="10">F23+G23+H23+I23+J23</f>
        <v>62355</v>
      </c>
      <c r="F23" s="27">
        <f>F24</f>
        <v>62355</v>
      </c>
      <c r="G23" s="27">
        <f t="shared" ref="G23:J23" si="11">G24</f>
        <v>0</v>
      </c>
      <c r="H23" s="27">
        <f t="shared" si="11"/>
        <v>0</v>
      </c>
      <c r="I23" s="27">
        <f t="shared" si="11"/>
        <v>0</v>
      </c>
      <c r="J23" s="27">
        <f t="shared" si="11"/>
        <v>0</v>
      </c>
      <c r="K23" s="282"/>
      <c r="L23" s="282"/>
    </row>
    <row r="24" spans="1:12" ht="21.75" customHeight="1">
      <c r="A24" s="284" t="s">
        <v>3</v>
      </c>
      <c r="B24" s="285"/>
      <c r="C24" s="285"/>
      <c r="D24" s="285"/>
      <c r="E24" s="23">
        <f t="shared" si="10"/>
        <v>62355</v>
      </c>
      <c r="F24" s="17">
        <f>F15</f>
        <v>62355</v>
      </c>
      <c r="G24" s="17">
        <f t="shared" ref="G24:J24" si="12">G15</f>
        <v>0</v>
      </c>
      <c r="H24" s="17">
        <f t="shared" si="12"/>
        <v>0</v>
      </c>
      <c r="I24" s="17">
        <f t="shared" si="12"/>
        <v>0</v>
      </c>
      <c r="J24" s="17">
        <f t="shared" si="12"/>
        <v>0</v>
      </c>
      <c r="K24" s="282"/>
      <c r="L24" s="282"/>
    </row>
    <row r="25" spans="1:12">
      <c r="A25" s="3"/>
      <c r="L25" s="111"/>
    </row>
    <row r="26" spans="1:12">
      <c r="A26" s="3"/>
    </row>
  </sheetData>
  <mergeCells count="42">
    <mergeCell ref="B14:B15"/>
    <mergeCell ref="C14:C15"/>
    <mergeCell ref="K14:K15"/>
    <mergeCell ref="L14:L15"/>
    <mergeCell ref="A11:A12"/>
    <mergeCell ref="B11:B12"/>
    <mergeCell ref="C11:C12"/>
    <mergeCell ref="D11:D12"/>
    <mergeCell ref="E11:E12"/>
    <mergeCell ref="F11:J11"/>
    <mergeCell ref="A14:A15"/>
    <mergeCell ref="A23:D23"/>
    <mergeCell ref="K23:K24"/>
    <mergeCell ref="L23:L24"/>
    <mergeCell ref="A24:D24"/>
    <mergeCell ref="K20:K21"/>
    <mergeCell ref="L20:L21"/>
    <mergeCell ref="E22:J22"/>
    <mergeCell ref="A20:A21"/>
    <mergeCell ref="B20:B21"/>
    <mergeCell ref="C20:C21"/>
    <mergeCell ref="A16:A17"/>
    <mergeCell ref="B16:B17"/>
    <mergeCell ref="A18:A19"/>
    <mergeCell ref="B18:B19"/>
    <mergeCell ref="F6:L6"/>
    <mergeCell ref="A8:L8"/>
    <mergeCell ref="A9:L9"/>
    <mergeCell ref="A10:L10"/>
    <mergeCell ref="K11:K12"/>
    <mergeCell ref="L11:L12"/>
    <mergeCell ref="K16:K17"/>
    <mergeCell ref="L16:L17"/>
    <mergeCell ref="K18:K19"/>
    <mergeCell ref="L18:L19"/>
    <mergeCell ref="C18:C19"/>
    <mergeCell ref="C16:C17"/>
    <mergeCell ref="F1:L1"/>
    <mergeCell ref="F2:L2"/>
    <mergeCell ref="F3:L3"/>
    <mergeCell ref="F4:L4"/>
    <mergeCell ref="F5:L5"/>
  </mergeCells>
  <pageMargins left="0.39370078740157483" right="0" top="0.19685039370078741" bottom="0.19685039370078741" header="0" footer="0"/>
  <pageSetup paperSize="9" scale="95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Приложение 1-1</vt:lpstr>
      <vt:lpstr>Приложение 1-2</vt:lpstr>
      <vt:lpstr>Приложение 2-1</vt:lpstr>
      <vt:lpstr>Приложение 2-2 </vt:lpstr>
      <vt:lpstr>Приложение 3-1</vt:lpstr>
      <vt:lpstr>Приложение  3-2</vt:lpstr>
      <vt:lpstr>Приложение 4-1</vt:lpstr>
      <vt:lpstr>Приложение  4-2</vt:lpstr>
      <vt:lpstr>Приложение 5-1</vt:lpstr>
      <vt:lpstr>Приложение  5-2</vt:lpstr>
      <vt:lpstr>Приложение 6-1 </vt:lpstr>
      <vt:lpstr>Приложение  6-2</vt:lpstr>
      <vt:lpstr>'Приложение 1-1'!Область_печати</vt:lpstr>
      <vt:lpstr>'Приложение 2-1'!Область_печати</vt:lpstr>
      <vt:lpstr>'Приложение 3-1'!Область_печати</vt:lpstr>
      <vt:lpstr>'Приложение 4-1'!Область_печати</vt:lpstr>
      <vt:lpstr>'Приложение 5-1'!Область_печати</vt:lpstr>
      <vt:lpstr>'Приложение 6-1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Немцев Вячеслав Леонидович</dc:creator>
  <cp:lastModifiedBy>Пользователь</cp:lastModifiedBy>
  <cp:lastPrinted>2019-11-15T14:05:47Z</cp:lastPrinted>
  <dcterms:created xsi:type="dcterms:W3CDTF">2014-09-12T06:18:21Z</dcterms:created>
  <dcterms:modified xsi:type="dcterms:W3CDTF">2019-11-15T14:11:59Z</dcterms:modified>
</cp:coreProperties>
</file>