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40" windowWidth="19320" windowHeight="11520" tabRatio="769" activeTab="5"/>
  </bookViews>
  <sheets>
    <sheet name="прилож.1.1" sheetId="25" r:id="rId1"/>
    <sheet name="прилож.1.2" sheetId="27" r:id="rId2"/>
    <sheet name="прилож. 2.1." sheetId="29" r:id="rId3"/>
    <sheet name="прилож.2.2." sheetId="30" r:id="rId4"/>
    <sheet name="прилож.3.1." sheetId="31" r:id="rId5"/>
    <sheet name="прилож.3.2." sheetId="33" r:id="rId6"/>
    <sheet name="Лист1" sheetId="36" r:id="rId7"/>
    <sheet name="Лист2" sheetId="37" r:id="rId8"/>
  </sheets>
  <calcPr calcId="125725"/>
</workbook>
</file>

<file path=xl/calcChain.xml><?xml version="1.0" encoding="utf-8"?>
<calcChain xmlns="http://schemas.openxmlformats.org/spreadsheetml/2006/main">
  <c r="F30" i="31"/>
  <c r="F29"/>
  <c r="F13"/>
  <c r="E13" s="1"/>
  <c r="F12"/>
  <c r="E12" s="1"/>
  <c r="F11"/>
  <c r="J10"/>
  <c r="I10"/>
  <c r="H10"/>
  <c r="J12"/>
  <c r="I12"/>
  <c r="I30" s="1"/>
  <c r="I28" s="1"/>
  <c r="H12"/>
  <c r="H30" s="1"/>
  <c r="H28" s="1"/>
  <c r="G28"/>
  <c r="G31"/>
  <c r="G30"/>
  <c r="G29"/>
  <c r="F31"/>
  <c r="E31" s="1"/>
  <c r="E29"/>
  <c r="E20"/>
  <c r="H18"/>
  <c r="G18"/>
  <c r="J19"/>
  <c r="I19"/>
  <c r="H19"/>
  <c r="G19"/>
  <c r="F20"/>
  <c r="F19"/>
  <c r="E19" s="1"/>
  <c r="E11"/>
  <c r="G10"/>
  <c r="F10"/>
  <c r="E10" s="1"/>
  <c r="G14"/>
  <c r="F14"/>
  <c r="E22"/>
  <c r="J29"/>
  <c r="I29"/>
  <c r="H29"/>
  <c r="E25"/>
  <c r="E24"/>
  <c r="E17"/>
  <c r="E16"/>
  <c r="E15"/>
  <c r="G18" i="36"/>
  <c r="E19"/>
  <c r="J19"/>
  <c r="E20"/>
  <c r="F21"/>
  <c r="E21" s="1"/>
  <c r="H21"/>
  <c r="H18" s="1"/>
  <c r="I21"/>
  <c r="I18" s="1"/>
  <c r="J21"/>
  <c r="J18" s="1"/>
  <c r="I14" i="31"/>
  <c r="H14"/>
  <c r="J11"/>
  <c r="I11"/>
  <c r="H11"/>
  <c r="E8" i="25"/>
  <c r="E30"/>
  <c r="J13" i="31"/>
  <c r="I13"/>
  <c r="H13"/>
  <c r="D15" i="30"/>
  <c r="C15"/>
  <c r="F28" i="31" l="1"/>
  <c r="F18"/>
  <c r="E18" s="1"/>
  <c r="E14"/>
  <c r="J30"/>
  <c r="J28" s="1"/>
  <c r="F18" i="36"/>
  <c r="E18" s="1"/>
  <c r="L48" i="29"/>
  <c r="K48"/>
  <c r="J48"/>
  <c r="I48"/>
  <c r="H48"/>
  <c r="G48"/>
  <c r="F48"/>
  <c r="G53" i="25"/>
  <c r="G37"/>
  <c r="E28" i="31" l="1"/>
  <c r="E30"/>
  <c r="J14"/>
  <c r="L52" i="25"/>
  <c r="K52"/>
  <c r="J52"/>
  <c r="I52"/>
  <c r="H52"/>
  <c r="G52"/>
  <c r="F52"/>
  <c r="L56"/>
  <c r="K56"/>
  <c r="J56"/>
  <c r="I56"/>
  <c r="H56"/>
  <c r="G56"/>
  <c r="F56"/>
  <c r="F53"/>
  <c r="L8" l="1"/>
  <c r="K8"/>
  <c r="J8"/>
  <c r="I8"/>
  <c r="H8"/>
  <c r="L38"/>
  <c r="K38"/>
  <c r="J38"/>
  <c r="I38"/>
  <c r="H38"/>
  <c r="G38"/>
  <c r="F38"/>
  <c r="L37"/>
  <c r="K37"/>
  <c r="J37"/>
  <c r="I37"/>
  <c r="H37"/>
  <c r="F37"/>
  <c r="E50"/>
  <c r="E49"/>
  <c r="L48"/>
  <c r="K48"/>
  <c r="J48"/>
  <c r="I48"/>
  <c r="H48"/>
  <c r="G48"/>
  <c r="F48"/>
  <c r="L16"/>
  <c r="K16"/>
  <c r="J16"/>
  <c r="I16"/>
  <c r="H16"/>
  <c r="G16"/>
  <c r="F16"/>
  <c r="F9"/>
  <c r="E48" l="1"/>
  <c r="E9" i="29"/>
  <c r="E11"/>
  <c r="E12"/>
  <c r="E14"/>
  <c r="E15"/>
  <c r="E16"/>
  <c r="E18"/>
  <c r="E19"/>
  <c r="E20"/>
  <c r="E25"/>
  <c r="E27"/>
  <c r="E32"/>
  <c r="E33"/>
  <c r="E35"/>
  <c r="E37"/>
  <c r="E39"/>
  <c r="E41"/>
  <c r="E43"/>
  <c r="E45"/>
  <c r="E46"/>
  <c r="L29"/>
  <c r="K29"/>
  <c r="J29"/>
  <c r="I29"/>
  <c r="H29"/>
  <c r="G29"/>
  <c r="F29"/>
  <c r="F30"/>
  <c r="E30" s="1"/>
  <c r="F23"/>
  <c r="L22"/>
  <c r="K22"/>
  <c r="J22"/>
  <c r="I22"/>
  <c r="H22"/>
  <c r="G22"/>
  <c r="F22"/>
  <c r="F8"/>
  <c r="F7"/>
  <c r="F49" s="1"/>
  <c r="L23" i="25"/>
  <c r="K23"/>
  <c r="L30" i="29"/>
  <c r="K30"/>
  <c r="J30"/>
  <c r="I30"/>
  <c r="H30"/>
  <c r="G30"/>
  <c r="L44"/>
  <c r="K44"/>
  <c r="J44"/>
  <c r="I44"/>
  <c r="H44"/>
  <c r="G44"/>
  <c r="F44"/>
  <c r="E44" s="1"/>
  <c r="L10"/>
  <c r="L8" s="1"/>
  <c r="K10"/>
  <c r="K8" s="1"/>
  <c r="L13"/>
  <c r="K13"/>
  <c r="L17"/>
  <c r="K17"/>
  <c r="L23"/>
  <c r="K23"/>
  <c r="L24"/>
  <c r="K24"/>
  <c r="L26"/>
  <c r="K26"/>
  <c r="L31"/>
  <c r="K31"/>
  <c r="L34"/>
  <c r="K34"/>
  <c r="L36"/>
  <c r="K36"/>
  <c r="L38"/>
  <c r="K38"/>
  <c r="L40"/>
  <c r="K40"/>
  <c r="L42"/>
  <c r="K42"/>
  <c r="L7"/>
  <c r="L49" s="1"/>
  <c r="K7"/>
  <c r="K49" s="1"/>
  <c r="L60" i="25"/>
  <c r="K60"/>
  <c r="L53"/>
  <c r="K53"/>
  <c r="L54"/>
  <c r="K54"/>
  <c r="L46"/>
  <c r="K46"/>
  <c r="L44"/>
  <c r="K44"/>
  <c r="L41"/>
  <c r="K41"/>
  <c r="L39"/>
  <c r="K39"/>
  <c r="L26"/>
  <c r="K26"/>
  <c r="L21"/>
  <c r="K21"/>
  <c r="L19"/>
  <c r="K19"/>
  <c r="L13"/>
  <c r="K13"/>
  <c r="E62"/>
  <c r="E61"/>
  <c r="E59"/>
  <c r="E58"/>
  <c r="E57"/>
  <c r="E55"/>
  <c r="E47"/>
  <c r="E45"/>
  <c r="E43"/>
  <c r="E42"/>
  <c r="E40"/>
  <c r="E29"/>
  <c r="E28"/>
  <c r="E27"/>
  <c r="E25"/>
  <c r="E24"/>
  <c r="E22"/>
  <c r="E20"/>
  <c r="E18"/>
  <c r="E17"/>
  <c r="E15"/>
  <c r="E12"/>
  <c r="E11"/>
  <c r="L10"/>
  <c r="K10"/>
  <c r="L9"/>
  <c r="L66" s="1"/>
  <c r="K9"/>
  <c r="J9"/>
  <c r="L7"/>
  <c r="L64" s="1"/>
  <c r="K7"/>
  <c r="J7"/>
  <c r="E29" i="29" l="1"/>
  <c r="F50"/>
  <c r="E22"/>
  <c r="L51" i="25"/>
  <c r="L21" i="29"/>
  <c r="K66" i="25"/>
  <c r="K64"/>
  <c r="K21" i="29"/>
  <c r="L50"/>
  <c r="K50"/>
  <c r="L28"/>
  <c r="K28"/>
  <c r="L6"/>
  <c r="K6"/>
  <c r="K51" i="25"/>
  <c r="L36"/>
  <c r="K36"/>
  <c r="G7" i="29"/>
  <c r="G49" s="1"/>
  <c r="G23"/>
  <c r="G50" s="1"/>
  <c r="H23"/>
  <c r="I23"/>
  <c r="J23"/>
  <c r="G17"/>
  <c r="H17"/>
  <c r="I17"/>
  <c r="J17"/>
  <c r="F17"/>
  <c r="J53" i="25"/>
  <c r="E23" i="29" l="1"/>
  <c r="E17"/>
  <c r="E53" i="25"/>
  <c r="E37"/>
  <c r="L6"/>
  <c r="L65"/>
  <c r="L63" s="1"/>
  <c r="K65"/>
  <c r="H50" i="29"/>
  <c r="E50" s="1"/>
  <c r="K47"/>
  <c r="L47"/>
  <c r="I50"/>
  <c r="K6" i="25"/>
  <c r="J50" i="29"/>
  <c r="Q12" i="36"/>
  <c r="O14"/>
  <c r="O13"/>
  <c r="O12"/>
  <c r="O11"/>
  <c r="M15"/>
  <c r="M14"/>
  <c r="M13"/>
  <c r="M12"/>
  <c r="M11"/>
  <c r="E6"/>
  <c r="E5"/>
  <c r="E4"/>
  <c r="J3"/>
  <c r="I3"/>
  <c r="H3"/>
  <c r="G3"/>
  <c r="F3"/>
  <c r="G8"/>
  <c r="H8"/>
  <c r="I8"/>
  <c r="J8"/>
  <c r="E11"/>
  <c r="E10"/>
  <c r="E9"/>
  <c r="Q15"/>
  <c r="Q14"/>
  <c r="Q13"/>
  <c r="O15"/>
  <c r="E16"/>
  <c r="E15"/>
  <c r="I13"/>
  <c r="E14"/>
  <c r="J13"/>
  <c r="H13"/>
  <c r="G13"/>
  <c r="F13"/>
  <c r="F8"/>
  <c r="H7" i="29"/>
  <c r="I7"/>
  <c r="I49" s="1"/>
  <c r="J7"/>
  <c r="J49" s="1"/>
  <c r="G10"/>
  <c r="H10"/>
  <c r="H8" s="1"/>
  <c r="I10"/>
  <c r="I8" s="1"/>
  <c r="J10"/>
  <c r="J8" s="1"/>
  <c r="F10"/>
  <c r="H13" i="25"/>
  <c r="I13"/>
  <c r="J13"/>
  <c r="G13"/>
  <c r="G8" i="29" l="1"/>
  <c r="E10"/>
  <c r="H49"/>
  <c r="E49" s="1"/>
  <c r="E7"/>
  <c r="E13" i="25"/>
  <c r="K63"/>
  <c r="M5" i="36"/>
  <c r="Q10"/>
  <c r="Q11"/>
  <c r="M4"/>
  <c r="E3"/>
  <c r="M3"/>
  <c r="M7"/>
  <c r="M6"/>
  <c r="M10"/>
  <c r="O10"/>
  <c r="E13"/>
  <c r="E8"/>
  <c r="G31" i="29"/>
  <c r="E8" l="1"/>
  <c r="E48"/>
  <c r="M9" i="36"/>
  <c r="J39" i="25"/>
  <c r="G9"/>
  <c r="M2" i="36" l="1"/>
  <c r="C16" i="27"/>
  <c r="D16"/>
  <c r="F34" i="29" l="1"/>
  <c r="F14" i="25"/>
  <c r="E14" l="1"/>
  <c r="F8"/>
  <c r="F65" s="1"/>
  <c r="J42" i="29" l="1"/>
  <c r="I42"/>
  <c r="H42"/>
  <c r="G42"/>
  <c r="F42"/>
  <c r="E42" s="1"/>
  <c r="J40"/>
  <c r="I40"/>
  <c r="H40"/>
  <c r="G40"/>
  <c r="F40"/>
  <c r="J38"/>
  <c r="I38"/>
  <c r="H38"/>
  <c r="G38"/>
  <c r="F38"/>
  <c r="J36"/>
  <c r="I36"/>
  <c r="H36"/>
  <c r="G36"/>
  <c r="F36"/>
  <c r="J34"/>
  <c r="I34"/>
  <c r="H34"/>
  <c r="G34"/>
  <c r="J31"/>
  <c r="I31"/>
  <c r="H31"/>
  <c r="F31"/>
  <c r="J26"/>
  <c r="I26"/>
  <c r="H26"/>
  <c r="G26"/>
  <c r="F26"/>
  <c r="E26" s="1"/>
  <c r="J24"/>
  <c r="I24"/>
  <c r="H24"/>
  <c r="G24"/>
  <c r="F24"/>
  <c r="J13"/>
  <c r="I13"/>
  <c r="H13"/>
  <c r="G13"/>
  <c r="F13"/>
  <c r="E13" l="1"/>
  <c r="E40"/>
  <c r="E38"/>
  <c r="E31"/>
  <c r="E34"/>
  <c r="E36"/>
  <c r="G21"/>
  <c r="E24"/>
  <c r="I28"/>
  <c r="I47"/>
  <c r="H28"/>
  <c r="F28"/>
  <c r="J28"/>
  <c r="J6"/>
  <c r="H6"/>
  <c r="G28"/>
  <c r="I21"/>
  <c r="J21"/>
  <c r="H21"/>
  <c r="E21" l="1"/>
  <c r="E28"/>
  <c r="F21"/>
  <c r="G47"/>
  <c r="J47"/>
  <c r="H47"/>
  <c r="I6"/>
  <c r="G6"/>
  <c r="F47" l="1"/>
  <c r="E47" s="1"/>
  <c r="J54" i="25"/>
  <c r="I54"/>
  <c r="H54"/>
  <c r="G54"/>
  <c r="F54"/>
  <c r="J26"/>
  <c r="I26"/>
  <c r="H26"/>
  <c r="G26"/>
  <c r="F26"/>
  <c r="J19"/>
  <c r="I19"/>
  <c r="H19"/>
  <c r="G19"/>
  <c r="F19"/>
  <c r="J44"/>
  <c r="I44"/>
  <c r="H44"/>
  <c r="G44"/>
  <c r="F44"/>
  <c r="J60"/>
  <c r="I60"/>
  <c r="H60"/>
  <c r="G60"/>
  <c r="F60"/>
  <c r="E56"/>
  <c r="E16"/>
  <c r="J23"/>
  <c r="I23"/>
  <c r="H23"/>
  <c r="G23"/>
  <c r="F23"/>
  <c r="I39"/>
  <c r="H39"/>
  <c r="G39"/>
  <c r="F39"/>
  <c r="J41"/>
  <c r="I41"/>
  <c r="H41"/>
  <c r="G41"/>
  <c r="F41"/>
  <c r="J46"/>
  <c r="I46"/>
  <c r="H46"/>
  <c r="G46"/>
  <c r="F46"/>
  <c r="J66"/>
  <c r="I9"/>
  <c r="I66" s="1"/>
  <c r="H9"/>
  <c r="H66" s="1"/>
  <c r="G66"/>
  <c r="I7"/>
  <c r="H7"/>
  <c r="G7"/>
  <c r="F7"/>
  <c r="F64" s="1"/>
  <c r="J21"/>
  <c r="I21"/>
  <c r="H21"/>
  <c r="G21"/>
  <c r="F21"/>
  <c r="J10"/>
  <c r="I10"/>
  <c r="H10"/>
  <c r="G10"/>
  <c r="F10"/>
  <c r="E44" l="1"/>
  <c r="E21"/>
  <c r="E39"/>
  <c r="E38"/>
  <c r="E23"/>
  <c r="E19"/>
  <c r="E10"/>
  <c r="E46"/>
  <c r="J65"/>
  <c r="E52"/>
  <c r="E54"/>
  <c r="F6"/>
  <c r="E7"/>
  <c r="F66"/>
  <c r="E66" s="1"/>
  <c r="E9"/>
  <c r="E60"/>
  <c r="E26"/>
  <c r="E41"/>
  <c r="I65"/>
  <c r="J6"/>
  <c r="H65"/>
  <c r="H36"/>
  <c r="G36"/>
  <c r="G65"/>
  <c r="I64"/>
  <c r="J64"/>
  <c r="H64"/>
  <c r="G51"/>
  <c r="G64"/>
  <c r="I51"/>
  <c r="F51"/>
  <c r="J51"/>
  <c r="H51"/>
  <c r="F36"/>
  <c r="G6"/>
  <c r="I6"/>
  <c r="I36"/>
  <c r="J36"/>
  <c r="E65" l="1"/>
  <c r="E51"/>
  <c r="H6"/>
  <c r="E6" s="1"/>
  <c r="E64"/>
  <c r="E36"/>
  <c r="I63"/>
  <c r="J63"/>
  <c r="G63"/>
  <c r="H63"/>
  <c r="F63"/>
  <c r="E63" l="1"/>
  <c r="F6" i="29"/>
  <c r="E6" s="1"/>
</calcChain>
</file>

<file path=xl/sharedStrings.xml><?xml version="1.0" encoding="utf-8"?>
<sst xmlns="http://schemas.openxmlformats.org/spreadsheetml/2006/main" count="552" uniqueCount="264">
  <si>
    <t>Средства бюджета Московской области</t>
  </si>
  <si>
    <t>Итого</t>
  </si>
  <si>
    <t>N п/п</t>
  </si>
  <si>
    <t>1.</t>
  </si>
  <si>
    <t>1.1.</t>
  </si>
  <si>
    <t>1.2.</t>
  </si>
  <si>
    <t>1.3.</t>
  </si>
  <si>
    <t>2.1.</t>
  </si>
  <si>
    <t>Объем финансирования по годам реализации (тыс. руб.)</t>
  </si>
  <si>
    <t>Средства бюджета городского округа Ступино</t>
  </si>
  <si>
    <t>Перечень основных мероприятий по реализации подпрограммы</t>
  </si>
  <si>
    <t>Источник финансирования</t>
  </si>
  <si>
    <t>Результаты выполнения мероприятия</t>
  </si>
  <si>
    <t>Перечень стандартных процедур, обеспечиваю  щих выполнение мероприятия с указанием сроков исполнения</t>
  </si>
  <si>
    <t>Объем финансирования (тыс. руб.)</t>
  </si>
  <si>
    <t>Содержание фонтанов, памятников на территории городского округа Ступино</t>
  </si>
  <si>
    <t>1.4.</t>
  </si>
  <si>
    <t>1.5.</t>
  </si>
  <si>
    <t>1.6.</t>
  </si>
  <si>
    <t xml:space="preserve">  2.</t>
  </si>
  <si>
    <t>3.</t>
  </si>
  <si>
    <t xml:space="preserve"> 3.1.</t>
  </si>
  <si>
    <t xml:space="preserve">  3.2.</t>
  </si>
  <si>
    <r>
      <rPr>
        <sz val="10"/>
        <color theme="1"/>
        <rFont val="Arial"/>
        <family val="2"/>
        <charset val="204"/>
      </rPr>
      <t xml:space="preserve">Приложение №1 к подпрограмме 1   </t>
    </r>
    <r>
      <rPr>
        <sz val="11"/>
        <color theme="1"/>
        <rFont val="Calibri"/>
        <family val="2"/>
        <charset val="204"/>
        <scheme val="minor"/>
      </rPr>
      <t xml:space="preserve">  </t>
    </r>
  </si>
  <si>
    <t>Создание праздничного облика центральных улиц населенных пунктов</t>
  </si>
  <si>
    <t>Приведение в надлежащее состояние объектов благоустройства для комфортного проживания населения</t>
  </si>
  <si>
    <t xml:space="preserve">Повышение обеспечен
ности обустроенными дворовыми территориями
</t>
  </si>
  <si>
    <t>Увеличение благоустроенных общественных территорий на 1 ежегодно</t>
  </si>
  <si>
    <t>Увеличение количества благоустроенных территорий на 1 ежегодно</t>
  </si>
  <si>
    <t xml:space="preserve">Повышение обеспечен
ности обустроенными дворовыми территориями на 10% ежегодно
</t>
  </si>
  <si>
    <t>Поддержание состояния детских игровых площадок и малых архитектурных форм в соответствии со стандартами</t>
  </si>
  <si>
    <t>Управление ЖКХ и благоустройства, управление градостроительной деятельности</t>
  </si>
  <si>
    <t>Благоустройство общественных территорий в рамках подготовки к празднованию юбилея городского округа Ступино (1. Благоустройство пешеходной зоны общегородского значения "Аллея космонавтов" от ул. Гоголя до ул. Пушкина; 2. Благоустройство участка пешеходной зоны Проспект Победы от ул. Андропова до ул. Чайковского)</t>
  </si>
  <si>
    <t>Создание современной общественной территории для обеспечения комфортного проживания жителей.</t>
  </si>
  <si>
    <t>ИТОГО ПО ПОДПРОГРАММЕ I</t>
  </si>
  <si>
    <t>Перечень мероприятий подпрограммы I "Комфортная городская среда"</t>
  </si>
  <si>
    <t>Благоустройство территории сквера, с. Хатунь</t>
  </si>
  <si>
    <t>Внебюджетные источники</t>
  </si>
  <si>
    <t xml:space="preserve">Праздничное оформление территории городского округа Ступино
</t>
  </si>
  <si>
    <t>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Средства бюджета Московской области</t>
  </si>
  <si>
    <t>Приобретение и установка информационных стендов</t>
  </si>
  <si>
    <t>Реализация мероприятий по предоставлению субсидий на возмещение расходов</t>
  </si>
  <si>
    <t xml:space="preserve">Управление ЖКХ и благоустройства </t>
  </si>
  <si>
    <t>Ремонт и содержание элементов благоустройства территории детских игровых, спортивных площадок  и малых архитектурных форм</t>
  </si>
  <si>
    <t>Приобретение и установка элементов благоустройства территории детских игровых, спортивных  площадок, и малых архитектурных форм</t>
  </si>
  <si>
    <t xml:space="preserve"> Исполнитель мероприятия</t>
  </si>
  <si>
    <t>2.2.</t>
  </si>
  <si>
    <t>2.3.</t>
  </si>
  <si>
    <t xml:space="preserve">Приобретение и установка детской площадки по адресу: город Ступино, улица Горького, дом 49, городской округ Ступино
</t>
  </si>
  <si>
    <t>МКУ "Благоустройство"</t>
  </si>
  <si>
    <t>МУП "ПТО ЖКХ" городского округа Ступино Московской области</t>
  </si>
  <si>
    <t>Проведение конкурентных процедур 1,2 квартал</t>
  </si>
  <si>
    <t xml:space="preserve">Комплексное благоустройство дворовых территорий городского округа Ступино.(детские игровые площадки, освещение, озеленение, информационные  стенды, площадка ТБО).
</t>
  </si>
  <si>
    <t xml:space="preserve">Проведение конкурентных процедур </t>
  </si>
  <si>
    <t>100% обеспеченность дворовых территорий информационными стендами установленного образца</t>
  </si>
  <si>
    <t>3.3.</t>
  </si>
  <si>
    <t>Управление ЖКХ и благоустройства</t>
  </si>
  <si>
    <t>Благоустройство мест массового отдыха населения: зоны отдыха на воде.</t>
  </si>
  <si>
    <t>2.4.</t>
  </si>
  <si>
    <t>Ямочный ремонт асфальтового покрытия дворовых территорий и тротуаров</t>
  </si>
  <si>
    <t>3.4.</t>
  </si>
  <si>
    <t>Повышение уровня благоустройства общественных территорий</t>
  </si>
  <si>
    <t>2.5.</t>
  </si>
  <si>
    <t>1.7.</t>
  </si>
  <si>
    <t>Разработка проекта и получение положительного заключения государственной экспертизы</t>
  </si>
  <si>
    <t>Приложение №2 к Подпрограмме 1</t>
  </si>
  <si>
    <t>Планируемые результаты реализации Подпрограммы I</t>
  </si>
  <si>
    <t>"Комфортная городская среда"</t>
  </si>
  <si>
    <t>Основные мероприятия подпрограммы</t>
  </si>
  <si>
    <t>Планируемый объем финансирования основных мероприятий (тыс. руб.)</t>
  </si>
  <si>
    <t>Количественные и/или качественные целевые показатели, характеризующие реализацию основных мероприятий</t>
  </si>
  <si>
    <t>Единица измерения</t>
  </si>
  <si>
    <t>Тип показателя</t>
  </si>
  <si>
    <t xml:space="preserve">Базовое значение показателя (на начало реализации подпрограммы-2017 г.) </t>
  </si>
  <si>
    <t>Планируемое значение показателя по годам реализации</t>
  </si>
  <si>
    <t>Бюджет городского округа Ступино</t>
  </si>
  <si>
    <t>Другие источники</t>
  </si>
  <si>
    <t>Основное мероприятие 1. Благоустройство общественных территорий городского округа Ступино</t>
  </si>
  <si>
    <t xml:space="preserve">Количество благоустроенных общественных территорий </t>
  </si>
  <si>
    <t>шт.</t>
  </si>
  <si>
    <t>Обращение Губернатора Московской области</t>
  </si>
  <si>
    <t>Основное мероприятие 2. Благоустройство дворовых территорий городского округа Ступино</t>
  </si>
  <si>
    <t>Обеспеченность обустроенными дворовыми территориями</t>
  </si>
  <si>
    <t>37/86</t>
  </si>
  <si>
    <t>48/114</t>
  </si>
  <si>
    <t>60/140</t>
  </si>
  <si>
    <t>72/167</t>
  </si>
  <si>
    <t>84/194</t>
  </si>
  <si>
    <t>95/221</t>
  </si>
  <si>
    <t>Создание парковочных машиномест</t>
  </si>
  <si>
    <t>тыс. кв.м.</t>
  </si>
  <si>
    <t>Основное мероприятие 3. Ремонт, содержание, приобретение и установка  элементов благоустройства территории детских игровых, спортивных площадок, и МАФ на территории городского округа Ступино</t>
  </si>
  <si>
    <t>Показатель муниципальной программы</t>
  </si>
  <si>
    <t>Приложение №1 к подпрограмме II</t>
  </si>
  <si>
    <t>Перечень мероприятий Подпрограммы  II "Благоустройство территории"</t>
  </si>
  <si>
    <t>Перечень стандартных процедур, обеспечивающих выполнение мероприятия с указанием сроков исполнения</t>
  </si>
  <si>
    <t>Ответственный исполнитель мероприятия</t>
  </si>
  <si>
    <t>Обеспечение деятельности муниципальных учреждений в сфере благоустройства</t>
  </si>
  <si>
    <t>Обеспечение деятельности МКУ в рамках утвержденной бюджетной сметы</t>
  </si>
  <si>
    <t>1.2</t>
  </si>
  <si>
    <t>Озеленение, уборка, содержание общественных территорий, создание условий для благоустройства территории города Ступино</t>
  </si>
  <si>
    <t>Реализация мероприятий по предоставлению субсидии на возмещение расходов</t>
  </si>
  <si>
    <t>Приобретение техники для нужд благоустройства</t>
  </si>
  <si>
    <t>Автоматизация уборки территории городского округа Ступино</t>
  </si>
  <si>
    <t>Ликвидация воздействия безнадзорных животных</t>
  </si>
  <si>
    <t>Проведение конкурентных процедур,заключение муниципального контракта.</t>
  </si>
  <si>
    <r>
      <rPr>
        <b/>
        <sz val="8"/>
        <rFont val="Arial"/>
        <family val="2"/>
        <charset val="204"/>
      </rPr>
      <t xml:space="preserve">МКУ </t>
    </r>
    <r>
      <rPr>
        <sz val="8"/>
        <rFont val="Arial"/>
        <family val="2"/>
        <charset val="204"/>
      </rPr>
      <t>"Благоустройство"</t>
    </r>
  </si>
  <si>
    <t>Приобретение электрической энергии для обеспечения функционирования уличного освещения</t>
  </si>
  <si>
    <t xml:space="preserve">Проведение конкурентных процедур, заключение муниципального контракта с поставщиком электроэнергии </t>
  </si>
  <si>
    <t xml:space="preserve">Обеспечение бесперебойной работы линий уличного освещения. Экономия электрической энергии </t>
  </si>
  <si>
    <t>Установка интеллектуальных систем управления освещением. Оптимизация режима работы систем уличного освещения городского округа Ступино</t>
  </si>
  <si>
    <t>Проведение конкурентных  процедур, заключение муниципального контракта</t>
  </si>
  <si>
    <t xml:space="preserve">Снижение удельного расхода электрической энергии и снижение аварийности на линиях наружного освещения. Повышение доли светильников в общем количестве светильников уличного освещения, управление которыми осуществляется с использованием автоматизированных систем управления уличным освещением до 100% </t>
  </si>
  <si>
    <t>3.1.</t>
  </si>
  <si>
    <t>Приведение уровня освещенности улиц, проездов, набережных к нормативному значению.</t>
  </si>
  <si>
    <t>3.2.</t>
  </si>
  <si>
    <t>Ремонт уличного освещения на ул. Колхозная г. Ступино</t>
  </si>
  <si>
    <t>Выполнение работ по ремонту уличного освещения объектов, расположенных в городском округе Ступино</t>
  </si>
  <si>
    <t>Проектирование наружного освещения по ул. Калинина от д.46 до д.34а г. Ступино</t>
  </si>
  <si>
    <t>3.5.</t>
  </si>
  <si>
    <t>Проектирование наружного освещения в районе пересечения проспекта Победы и ул. Чкалова г. Ступино</t>
  </si>
  <si>
    <t>3.6.</t>
  </si>
  <si>
    <t>Проектирование наружного освещения ул. Андропова от пересечения с ул. Куйбышева до пересечения с ул. Маяковского г. Ступино</t>
  </si>
  <si>
    <t>ИТОГО ПО ПОДПРОГРАММЕ II</t>
  </si>
  <si>
    <t>в том числе:                                                                                                                         Средства бюджета городского округа Ступино</t>
  </si>
  <si>
    <t>Приложение №2 к Подпрограмме 2</t>
  </si>
  <si>
    <t>Планируемые результаты реализации Подпрограммы II</t>
  </si>
  <si>
    <t>"Благоустройство территории"</t>
  </si>
  <si>
    <t>Основное мероприятие 1. Создание условий для благоустройства городского округа Ступино</t>
  </si>
  <si>
    <t xml:space="preserve">Количество приобретенной техники для нужд коммунального хозяйства и благоустройства территорий  </t>
  </si>
  <si>
    <t>Основное мероприятие 2. Повышение энергетической эффективности систем наружного освещения</t>
  </si>
  <si>
    <t>Доля современных энергоэффективных светильников в общем количестве светильников наружного освещения</t>
  </si>
  <si>
    <t>%</t>
  </si>
  <si>
    <t>Доля аварийных опор и опор со сверхнормативным сроком службы в общем количестве опор наружного освещения</t>
  </si>
  <si>
    <t>Доля самонесущего изолированного провода (СИП) в общей протяженности линий наружного освещения</t>
  </si>
  <si>
    <t>Основное мероприятие 3. Формирование комфортной городской среды</t>
  </si>
  <si>
    <t>Итого:</t>
  </si>
  <si>
    <t>Перечень мероприятий Подпрограммы III</t>
  </si>
  <si>
    <t xml:space="preserve">управление ЖКХ и благоустройства; управляющие компании. </t>
  </si>
  <si>
    <t>2.</t>
  </si>
  <si>
    <t xml:space="preserve">Фонд капитального ремонта общего имущества многоквартирных домов; Управление ЖКХ и благоустройства </t>
  </si>
  <si>
    <t>Приведение жилого дома в надлежащее состояние</t>
  </si>
  <si>
    <t>Отсутствие задолженности</t>
  </si>
  <si>
    <t>Оплата жилищно-коммунальных услуг по жилым помещениям граждан, оказавшихся в трудной жизненной ситуации</t>
  </si>
  <si>
    <t>Проведение текущего ремонта жилых помещений граждан, оказавшихся в трудной жизненной ситуации</t>
  </si>
  <si>
    <t xml:space="preserve">Приведение квартир в надлежащее состояние </t>
  </si>
  <si>
    <t>ИТОГО ПО ПОДПРОГРАММЕ III</t>
  </si>
  <si>
    <t xml:space="preserve">в том числе: Средства бюджета Московской области                                                                                    </t>
  </si>
  <si>
    <t>Количество отремонтированных подъездов МКД</t>
  </si>
  <si>
    <t>Количество МКД, в которых проведен капитальный ремонт в рамках региональной программы</t>
  </si>
  <si>
    <t>ИТОГО ПО ПОДПРОГРАММЕ IV</t>
  </si>
  <si>
    <t>в том числе:                                                                                                                                                                                                                          Средства бюджета Московской области</t>
  </si>
  <si>
    <t>Средства бюджета                                                                                                                       городского округа Ступино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</si>
  <si>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</si>
  <si>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Снижение количества административных правонарушений в сфере благоустройства</t>
  </si>
  <si>
    <t>Обеспечение деятельности административных комиссий, заключение муниципального контракта</t>
  </si>
  <si>
    <t xml:space="preserve">Комитет по культуре и  организации досуга, управление градостроительной деятельности, управление ЖКХ и благоустройства </t>
  </si>
  <si>
    <t>1.8.</t>
  </si>
  <si>
    <t>Проведение конкурентных процедур</t>
  </si>
  <si>
    <t>управление градостроительной деятельности, управление ЖКХ и благоустройства</t>
  </si>
  <si>
    <t>Разработка концепции и получение положительного заключения Художественного Совета Главархитектуры МО</t>
  </si>
  <si>
    <t>1.9.</t>
  </si>
  <si>
    <t>1.10.</t>
  </si>
  <si>
    <t>Благоустройство территории сквера им.Н.И. Новикова в г.Ступино</t>
  </si>
  <si>
    <t>3.7.</t>
  </si>
  <si>
    <t>Установка приборов учета для объектов уличного освещения</t>
  </si>
  <si>
    <t>Снижение безучетного потребления электроэнергии</t>
  </si>
  <si>
    <t>Вывоз и утилизация строительного мусора демонтированных зданий</t>
  </si>
  <si>
    <t>Монтаж сетей газопотребления 7-ми многоквартирных жилых домов с установкой газовых плит по адресу: Московская область, городской округ Ступино, тер.Михнево - 3</t>
  </si>
  <si>
    <t>Реализация мероприятия без привлечения средств бюджета городского округа Ступино осуществляется в соответствии с планами реализации региональной программы Московской области "Проведение капитального ремонта общего имущества в многоквартирных домах, расположенных на территории Московской области, на 2014-2049 годы"</t>
  </si>
  <si>
    <t xml:space="preserve">Ремонт асфальтового покрытия дворовых территорий в рамках комплексного благоустройства
</t>
  </si>
  <si>
    <t>Комплексное благоустройство территорий муниципальных образований Московской области. Приобретение малых архитектурных форм, мебели, ограждений, декоративно-художественного (праздничного) освещения, уличного коммунально-бытового оборудования</t>
  </si>
  <si>
    <r>
      <rPr>
        <b/>
        <u/>
        <sz val="8"/>
        <rFont val="Arial"/>
        <family val="2"/>
        <charset val="204"/>
      </rPr>
      <t>Основное мероприятие 1</t>
    </r>
    <r>
      <rPr>
        <b/>
        <sz val="8"/>
        <rFont val="Arial"/>
        <family val="2"/>
        <charset val="204"/>
      </rPr>
      <t xml:space="preserve"> Благоустройство общественных территорий городского округа Ступино</t>
    </r>
  </si>
  <si>
    <r>
      <rPr>
        <b/>
        <u/>
        <sz val="8"/>
        <rFont val="Arial"/>
        <family val="2"/>
        <charset val="204"/>
      </rPr>
      <t xml:space="preserve">Основное мероприятие 2 </t>
    </r>
    <r>
      <rPr>
        <b/>
        <sz val="8"/>
        <rFont val="Arial"/>
        <family val="2"/>
        <charset val="204"/>
      </rPr>
      <t>Благоустройство дворовых территорий городского округа Ступино</t>
    </r>
  </si>
  <si>
    <r>
      <rPr>
        <b/>
        <u/>
        <sz val="8"/>
        <rFont val="Arial"/>
        <family val="2"/>
        <charset val="204"/>
      </rPr>
      <t xml:space="preserve">Основное мероприятие 3 </t>
    </r>
    <r>
      <rPr>
        <b/>
        <sz val="8"/>
        <rFont val="Arial"/>
        <family val="2"/>
        <charset val="204"/>
      </rPr>
      <t>Ремонт, содержание, приобретение и установка  элементов благоустройства территории детских игровых, спортивных площадок, и МАФ на территории городского округа Ступино</t>
    </r>
  </si>
  <si>
    <r>
      <rPr>
        <b/>
        <u/>
        <sz val="8"/>
        <rFont val="Arial"/>
        <family val="2"/>
        <charset val="204"/>
      </rPr>
      <t>Основное мероприятие 1</t>
    </r>
    <r>
      <rPr>
        <b/>
        <sz val="8"/>
        <rFont val="Arial"/>
        <family val="2"/>
        <charset val="204"/>
      </rPr>
      <t xml:space="preserve"> Создание условий для благоустройства городского округа Ступино</t>
    </r>
  </si>
  <si>
    <t>Организация и проведение мероприятий по защите от неблагоприятного воздействия безнадзорных животных (в рамках осуществления переданных государственных  полномочий)</t>
  </si>
  <si>
    <r>
      <rPr>
        <b/>
        <u/>
        <sz val="8"/>
        <rFont val="Arial"/>
        <family val="2"/>
        <charset val="204"/>
      </rPr>
      <t>Основное мероприятие 2</t>
    </r>
    <r>
      <rPr>
        <b/>
        <sz val="8"/>
        <rFont val="Arial"/>
        <family val="2"/>
        <charset val="204"/>
      </rPr>
      <t xml:space="preserve"> Повышение энергетической эффективности систем наружного освещения</t>
    </r>
  </si>
  <si>
    <r>
      <rPr>
        <b/>
        <u/>
        <sz val="8"/>
        <rFont val="Arial"/>
        <family val="2"/>
        <charset val="204"/>
      </rPr>
      <t xml:space="preserve">Основное мероприятие 3 </t>
    </r>
    <r>
      <rPr>
        <b/>
        <sz val="8"/>
        <rFont val="Arial"/>
        <family val="2"/>
        <charset val="204"/>
      </rPr>
      <t>Формирование комфортной городской среды</t>
    </r>
  </si>
  <si>
    <t>Количество разработанных архитектурно-планировочных концепций (и рабочей документации) благоустройства общественных территорий</t>
  </si>
  <si>
    <t>ед.</t>
  </si>
  <si>
    <t>"Светлый город" - доля освещенных улиц, проездов, площадей с уровнем освещенности, соответствующим нормативным значениям</t>
  </si>
  <si>
    <t>Количество объектов элетросетевого хозяйства, систем наружного и архитектурно-художественного освещения на которых реализованы мероприятия по устройству и капитальному ремонту.</t>
  </si>
  <si>
    <t>Доля светильников наружного освещения, управление которыми осуществляется с использованием автоматизированных систем управления наружным освещением.</t>
  </si>
  <si>
    <t>Доля граждан, принявших участие в решении вопросов развития городской среды от общего количества граждан в возрасте от 14 лет</t>
  </si>
  <si>
    <t>%/ед.</t>
  </si>
  <si>
    <t>всего</t>
  </si>
  <si>
    <t>всего по годам</t>
  </si>
  <si>
    <t>всего по источникам</t>
  </si>
  <si>
    <t>Ступино всего</t>
  </si>
  <si>
    <t>МО</t>
  </si>
  <si>
    <t>внеб</t>
  </si>
  <si>
    <t xml:space="preserve">Разработка концепции благоустройства общественных территорий г.о. Ступино. Площадь Металлургов г.Ступино
</t>
  </si>
  <si>
    <t>Разработка концепции благоустройства общественных территорий г.о. Ступино. Храмовая площадь</t>
  </si>
  <si>
    <t>Разработка концепции благоустройства общественных территорий г.о. Ступино. Сквер им. Н.И. Новикова в г.Ступино</t>
  </si>
  <si>
    <t>Улучшение санитарного состояния территории городского округа Ступино.  Приобретение, посадка и уход за цветами.Формирование крон деревьев, спиливание сухих, поврежденных и аварийных деревьев, формовочная обрезка кустарников, скашивание газонов и скверов</t>
  </si>
  <si>
    <t>Доля качелей с жестким подвесом, переоборудованных на гибкие повесы</t>
  </si>
  <si>
    <t>приоритетный целевой</t>
  </si>
  <si>
    <t>-</t>
  </si>
  <si>
    <t>Количество установленных детских игровых площадок</t>
  </si>
  <si>
    <t>Увеличение площади асфальтового покрытия дворовых территорий</t>
  </si>
  <si>
    <t>%/чел.</t>
  </si>
  <si>
    <t>6/5350,88</t>
  </si>
  <si>
    <t>9/5502,32</t>
  </si>
  <si>
    <t>12/5653,76</t>
  </si>
  <si>
    <t>15/5805,2</t>
  </si>
  <si>
    <t>20/6057,6</t>
  </si>
  <si>
    <t>управление градостроительной деятельности</t>
  </si>
  <si>
    <t>2018 г. -управление ЖКХ и благоустройства, 2019-2022 г.- управление градостроительной деятельности</t>
  </si>
  <si>
    <t>2018 г. - МУП "ПТО ЖКХ" городского округа Ступино Московской области, ООО "ЖКХ г. Ступино" городского округа Ступино, 2019-2022 г. - МКУ "Благоустройство"</t>
  </si>
  <si>
    <t>2018 г.- МУП "ПТО ЖКХ" городского округа Ступино Московской области</t>
  </si>
  <si>
    <t>МКУ "Благоустройство"; 2018 г.- управление ЖКХ и благоустройства, 2019-2022 г. - управление градостроительной деятельности</t>
  </si>
  <si>
    <t>МКУ "Благоустройство",  2018 г.- управление ЖКХ и благоустройства, 2019-2022 г. - управление градостроительной деятельности</t>
  </si>
  <si>
    <r>
      <t xml:space="preserve">Установка современных,безопасных детских игровых и спортивных площадок в количестве </t>
    </r>
    <r>
      <rPr>
        <sz val="8"/>
        <color rgb="FFFF0000"/>
        <rFont val="Arial"/>
        <family val="2"/>
        <charset val="204"/>
      </rPr>
      <t>1 единицы ежегодно (в среднем)</t>
    </r>
  </si>
  <si>
    <t xml:space="preserve">Базовое значение показателя (на начало реализации подпрограммы) </t>
  </si>
  <si>
    <t>97/242</t>
  </si>
  <si>
    <t>100/263</t>
  </si>
  <si>
    <t>Поддержание территории в надлежащем состоянии</t>
  </si>
  <si>
    <t>Повышение качества жизни населения, снижение риска возникновения аварийных ситуаций</t>
  </si>
  <si>
    <t xml:space="preserve">Обустройство и
установка детских
игровых площадок в
рамках реализации
программы
Губернатора
Московской области
А.Ю. Воробьева
"Наше
Подмосковье": г.о.
Ступино, п. Малино,
ул. Школьная,
д.д.12,14; г.о.
Ступино, рп.
Михнево, ул.
Московская, д.15б;
г.о. Ступино, д.
Алфимово, ул.
Новоселов, д. 29,
ул. Луговая, д.2
.
</t>
  </si>
  <si>
    <t>МУП "ПТО ЖКХ" городского округа Ступино Московской области, управление ЖКХ и благоустройства</t>
  </si>
  <si>
    <t>Управление ЖКХ и благоустройства, МКУ "Благоустройство"</t>
  </si>
  <si>
    <t>МУП "ПТО ЖКХ" городского округа Ступино, ООО "ЖКХ" городского округа Ступино</t>
  </si>
  <si>
    <t>1.11</t>
  </si>
  <si>
    <t>1.12</t>
  </si>
  <si>
    <t>1.13</t>
  </si>
  <si>
    <t>1.14</t>
  </si>
  <si>
    <t>1.15</t>
  </si>
  <si>
    <t>Благоустройство территорий г.о. Ступино, рп Михнево, в р-оне ул. Московская, зона отдыха возле прудов (водный объект)</t>
  </si>
  <si>
    <t>Благоустройство территории г.о. Ступино, городский Пруды</t>
  </si>
  <si>
    <t xml:space="preserve">Увеличение количества благоустроенных территорий </t>
  </si>
  <si>
    <t>Благоустройство территории г.о. Ступино, Площадь Металлургов</t>
  </si>
  <si>
    <t>Благоустройство территории г.о. Ступино, с.Хатунь, ул. Центральная, сквер</t>
  </si>
  <si>
    <t>Благоустройство территории г.о. Ступино, Площадь Храмовая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</si>
  <si>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город"; Обслуживание и ремонт объектов уличного освещения на территории городского округа Ступино Московской области, технологическое присоединение к электрическим сетям строительство электросетевого хозяйства систем наружного и архитектурно-художественного освещения по адресу: МО, г. Ступино, ул. Транспортная , в том числе проектно-изыскательские работы</t>
  </si>
  <si>
    <t>ООО "ЖКХ г. Ступино" городского округа Ступино Московской области</t>
  </si>
  <si>
    <t>управление ЖКХ и благоустройства, управляющие компании</t>
  </si>
  <si>
    <t>Ремонт кровель жилых домов по адресам: г. Ступино, пр-т Победы, д. 35,ул. Первомайская, д. 51; ул. Тимирязева, д. 3; ул. Левая пойма, д. 16, ул. Левая пойма, д. 18, ул. Левая пойма, д. 19; с. Ситне-Щелканово, ул. Дружбы, д. 3; ул. Мира, д. 10, ул. Мира, д. 12; д. Городище, ул. Молодежная, д. 1; д. Алфимово, пр-д Новоселов, д. 8; р.п. Михнево, ул. 9А, д. 1, ул. Московская, д. 36, ул. Библиотечная, д. 20А</t>
  </si>
  <si>
    <t xml:space="preserve">Базовое значение показателя  </t>
  </si>
  <si>
    <t>Текущий ремонт розливов ЦО и ХВС пристройки по адресу: г. Ступино, ул. Куйбышева, д. 63</t>
  </si>
  <si>
    <t>2.1.7.</t>
  </si>
  <si>
    <t>Планируемые результаты реализации Подпрограммы III</t>
  </si>
  <si>
    <t>Основное мероприятие 1. Приведение в надлежащее состояние подъездов в многоквартирных домах на территории городского округа Ступино</t>
  </si>
  <si>
    <t>Мероприятие 1. Ремонт подъездов в многоквартирных домах</t>
  </si>
  <si>
    <t>Основное мероприятие 2. Создание благоприятных условий для проживания граждан в многоквартирных домах, расположенных на территории городского округа Ступино</t>
  </si>
  <si>
    <t>Мероприятие 1. Проведение капитального ремонта многоквартирных домов на территории городского округа Ступино</t>
  </si>
  <si>
    <t xml:space="preserve">Основное мероприятие 2. Создание благоприятных условий для проживания граждан в многоквартирных домах, расположенных на территории городского округа Ступино. </t>
  </si>
  <si>
    <t>2.6.</t>
  </si>
  <si>
    <t>Мониторинг реализации региональной программы "Капитального ремонта общего имущества в многоквартирных домах, расположенных на территории Московской области на 2014-2049 годы" в соответствии с краткосрочным планом 2020-2022 годы</t>
  </si>
  <si>
    <t xml:space="preserve">Приведение в надлежащее состояние МКД:   2020 г. - 28 шт.; 2021 г. - 13 шт.; 2022 г. - 16 шт.; 2023 г. - 16 шт.; 2024 г. - 16 шт.  </t>
  </si>
  <si>
    <t>Предоставление субсидии юридическим лицам на возмещение расходов в 2020-2021 годах</t>
  </si>
  <si>
    <t>Реализация мероприятий по предоставлению субсидии юридическим лицам в целях финансового обеспечения (возмещения) затрат в установленном порядке в 2020 году</t>
  </si>
  <si>
    <t>Проведение конкурентных процедур в 2020-2024 годах</t>
  </si>
  <si>
    <t>Реализация мероприятий по предоставлению субсидии юридическим лицам в целях финансового обеспечения (возмещения) затрат в установленном порядке в 2020-2024 годах</t>
  </si>
  <si>
    <t>Проведение конкурентных процедур в 2023-2024 годах</t>
  </si>
  <si>
    <t>Проведение конкурентных процедур в 2021 году</t>
  </si>
  <si>
    <t xml:space="preserve">«Создание условий для обеспечения комфортного </t>
  </si>
  <si>
    <t>проживания жителей в многоквартирных домах»</t>
  </si>
  <si>
    <t>«Создание условий для обеспечения комфортного проживания жителей в многоквартирных домах»</t>
  </si>
  <si>
    <t xml:space="preserve">                                Приложение №1 к подпрограмме III</t>
  </si>
  <si>
    <t xml:space="preserve">               «Создание условий для обеспечения комфортного </t>
  </si>
  <si>
    <t xml:space="preserve">              Приложение №2 к Подпрограмме III</t>
  </si>
  <si>
    <t xml:space="preserve">               проживания жителей в многоквартирных домах»</t>
  </si>
  <si>
    <t>Приведение в надлежащее состояние подъездов:        2020 г. - 183 шт.; 2021 г. - 50 шт.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</si>
</sst>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u/>
      <sz val="8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color rgb="FFFF0000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/>
    <xf numFmtId="0" fontId="0" fillId="0" borderId="0" xfId="0" applyFill="1"/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7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2" fontId="15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2" fontId="4" fillId="0" borderId="2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left" vertical="center" wrapText="1"/>
    </xf>
    <xf numFmtId="0" fontId="18" fillId="0" borderId="4" xfId="0" applyFont="1" applyFill="1" applyBorder="1" applyAlignment="1">
      <alignment vertical="top"/>
    </xf>
    <xf numFmtId="2" fontId="8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4" fontId="7" fillId="0" borderId="3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4" fontId="1" fillId="0" borderId="2" xfId="0" applyNumberFormat="1" applyFont="1" applyFill="1" applyBorder="1" applyAlignment="1">
      <alignment horizontal="left"/>
    </xf>
    <xf numFmtId="4" fontId="7" fillId="0" borderId="2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/>
    <xf numFmtId="4" fontId="1" fillId="0" borderId="2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/>
    <xf numFmtId="4" fontId="1" fillId="0" borderId="4" xfId="0" applyNumberFormat="1" applyFont="1" applyFill="1" applyBorder="1" applyAlignment="1"/>
    <xf numFmtId="4" fontId="7" fillId="0" borderId="1" xfId="0" applyNumberFormat="1" applyFont="1" applyFill="1" applyBorder="1" applyAlignment="1"/>
    <xf numFmtId="4" fontId="1" fillId="0" borderId="1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left" vertical="top"/>
    </xf>
    <xf numFmtId="4" fontId="7" fillId="3" borderId="3" xfId="0" applyNumberFormat="1" applyFont="1" applyFill="1" applyBorder="1" applyAlignment="1">
      <alignment horizontal="left"/>
    </xf>
    <xf numFmtId="4" fontId="7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left"/>
    </xf>
    <xf numFmtId="4" fontId="1" fillId="3" borderId="3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>
      <alignment horizontal="left"/>
    </xf>
    <xf numFmtId="0" fontId="0" fillId="3" borderId="0" xfId="0" applyFill="1"/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/>
    </xf>
    <xf numFmtId="0" fontId="0" fillId="0" borderId="1" xfId="0" applyFont="1" applyBorder="1"/>
    <xf numFmtId="4" fontId="1" fillId="3" borderId="2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7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4" fontId="6" fillId="0" borderId="0" xfId="0" applyNumberFormat="1" applyFont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/>
    <xf numFmtId="4" fontId="0" fillId="0" borderId="1" xfId="0" applyNumberFormat="1" applyBorder="1"/>
    <xf numFmtId="0" fontId="6" fillId="0" borderId="1" xfId="0" applyFont="1" applyBorder="1"/>
    <xf numFmtId="0" fontId="1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17" fontId="4" fillId="0" borderId="1" xfId="0" applyNumberFormat="1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16" fillId="0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29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4" fontId="18" fillId="0" borderId="1" xfId="0" applyNumberFormat="1" applyFont="1" applyFill="1" applyBorder="1" applyAlignment="1">
      <alignment vertical="top"/>
    </xf>
    <xf numFmtId="164" fontId="7" fillId="4" borderId="1" xfId="0" applyNumberFormat="1" applyFont="1" applyFill="1" applyBorder="1" applyAlignment="1">
      <alignment horizontal="left" wrapText="1"/>
    </xf>
    <xf numFmtId="164" fontId="7" fillId="4" borderId="3" xfId="0" applyNumberFormat="1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30" fillId="0" borderId="0" xfId="0" applyFont="1"/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" fontId="28" fillId="0" borderId="1" xfId="0" applyNumberFormat="1" applyFont="1" applyFill="1" applyBorder="1" applyAlignment="1">
      <alignment horizontal="center" vertical="center"/>
    </xf>
    <xf numFmtId="2" fontId="28" fillId="0" borderId="1" xfId="0" applyNumberFormat="1" applyFont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/>
    </xf>
    <xf numFmtId="2" fontId="32" fillId="0" borderId="3" xfId="0" applyNumberFormat="1" applyFont="1" applyFill="1" applyBorder="1" applyAlignment="1">
      <alignment horizontal="center" vertical="center" wrapText="1"/>
    </xf>
    <xf numFmtId="2" fontId="32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wrapText="1"/>
    </xf>
    <xf numFmtId="4" fontId="22" fillId="0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wrapText="1"/>
    </xf>
    <xf numFmtId="0" fontId="36" fillId="0" borderId="0" xfId="0" applyFont="1" applyAlignment="1">
      <alignment horizontal="right" wrapText="1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0" xfId="0" applyAlignment="1">
      <alignment horizontal="right" wrapText="1"/>
    </xf>
    <xf numFmtId="0" fontId="6" fillId="0" borderId="8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164" fontId="1" fillId="0" borderId="3" xfId="0" applyNumberFormat="1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wrapText="1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6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2" fontId="13" fillId="0" borderId="3" xfId="0" applyNumberFormat="1" applyFont="1" applyBorder="1" applyAlignment="1">
      <alignment horizontal="center" vertical="top" wrapText="1"/>
    </xf>
    <xf numFmtId="2" fontId="12" fillId="0" borderId="3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2" fontId="13" fillId="0" borderId="4" xfId="0" applyNumberFormat="1" applyFont="1" applyBorder="1" applyAlignment="1">
      <alignment horizontal="center" vertical="top" wrapText="1"/>
    </xf>
    <xf numFmtId="2" fontId="12" fillId="0" borderId="4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0" fillId="2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6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0" fontId="1" fillId="0" borderId="4" xfId="0" applyFont="1" applyFill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16" fontId="1" fillId="0" borderId="3" xfId="0" applyNumberFormat="1" applyFont="1" applyFill="1" applyBorder="1" applyAlignment="1">
      <alignment horizontal="left" vertical="top"/>
    </xf>
    <xf numFmtId="16" fontId="1" fillId="0" borderId="2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12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6" fillId="0" borderId="4" xfId="0" applyFont="1" applyBorder="1" applyAlignment="1"/>
    <xf numFmtId="0" fontId="6" fillId="0" borderId="2" xfId="0" applyFont="1" applyBorder="1" applyAlignment="1"/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1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36" fillId="0" borderId="0" xfId="0" applyFont="1" applyAlignment="1">
      <alignment horizontal="left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1" fillId="0" borderId="4" xfId="0" applyFont="1" applyBorder="1" applyAlignment="1">
      <alignment vertical="top" wrapText="1"/>
    </xf>
    <xf numFmtId="0" fontId="31" fillId="0" borderId="2" xfId="0" applyFont="1" applyBorder="1" applyAlignment="1">
      <alignment vertical="top" wrapText="1"/>
    </xf>
    <xf numFmtId="0" fontId="21" fillId="0" borderId="3" xfId="0" applyFont="1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6" fillId="0" borderId="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vertical="top" wrapText="1"/>
    </xf>
    <xf numFmtId="0" fontId="25" fillId="0" borderId="2" xfId="0" applyFont="1" applyFill="1" applyBorder="1" applyAlignment="1">
      <alignment vertical="top" wrapText="1"/>
    </xf>
    <xf numFmtId="0" fontId="18" fillId="0" borderId="3" xfId="0" applyFont="1" applyFill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4" xfId="0" applyFont="1" applyBorder="1" applyAlignment="1">
      <alignment horizontal="left"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19" fillId="0" borderId="6" xfId="0" applyFont="1" applyBorder="1" applyAlignment="1">
      <alignment horizontal="center" vertical="top" wrapText="1"/>
    </xf>
    <xf numFmtId="0" fontId="20" fillId="0" borderId="6" xfId="0" applyFont="1" applyBorder="1" applyAlignment="1">
      <alignment vertical="top" wrapText="1"/>
    </xf>
    <xf numFmtId="0" fontId="33" fillId="0" borderId="0" xfId="0" applyFont="1" applyAlignment="1">
      <alignment horizontal="center" wrapText="1"/>
    </xf>
    <xf numFmtId="0" fontId="19" fillId="0" borderId="3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33" fillId="0" borderId="0" xfId="0" applyFont="1" applyFill="1" applyAlignment="1">
      <alignment wrapText="1"/>
    </xf>
    <xf numFmtId="0" fontId="36" fillId="0" borderId="0" xfId="0" applyFont="1" applyAlignment="1"/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topLeftCell="A52" workbookViewId="0">
      <selection activeCell="I59" sqref="I59"/>
    </sheetView>
  </sheetViews>
  <sheetFormatPr defaultRowHeight="15"/>
  <cols>
    <col min="1" max="1" width="4.5703125" customWidth="1"/>
    <col min="2" max="2" width="19.140625" customWidth="1"/>
    <col min="3" max="3" width="11.42578125" customWidth="1"/>
    <col min="4" max="4" width="13.5703125" customWidth="1"/>
    <col min="5" max="5" width="8.85546875" customWidth="1"/>
    <col min="6" max="6" width="9.5703125" customWidth="1"/>
    <col min="7" max="7" width="8.85546875" style="116" customWidth="1"/>
    <col min="8" max="8" width="9.42578125" customWidth="1"/>
    <col min="9" max="9" width="9" customWidth="1"/>
    <col min="10" max="10" width="8.7109375" customWidth="1"/>
    <col min="11" max="11" width="8" customWidth="1"/>
    <col min="12" max="12" width="7.85546875" customWidth="1"/>
    <col min="13" max="13" width="11.5703125" customWidth="1"/>
    <col min="14" max="14" width="12.7109375" customWidth="1"/>
  </cols>
  <sheetData>
    <row r="1" spans="1:14" ht="15.75" customHeight="1">
      <c r="A1" s="216" t="s">
        <v>23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4" ht="28.5" customHeight="1">
      <c r="A2" s="217" t="s">
        <v>35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</row>
    <row r="3" spans="1:14" ht="43.5" customHeight="1">
      <c r="A3" s="231" t="s">
        <v>2</v>
      </c>
      <c r="B3" s="226" t="s">
        <v>10</v>
      </c>
      <c r="C3" s="226" t="s">
        <v>13</v>
      </c>
      <c r="D3" s="226" t="s">
        <v>11</v>
      </c>
      <c r="E3" s="226" t="s">
        <v>14</v>
      </c>
      <c r="F3" s="240" t="s">
        <v>8</v>
      </c>
      <c r="G3" s="241"/>
      <c r="H3" s="241"/>
      <c r="I3" s="241"/>
      <c r="J3" s="242"/>
      <c r="K3" s="242"/>
      <c r="L3" s="243"/>
      <c r="M3" s="226" t="s">
        <v>45</v>
      </c>
      <c r="N3" s="226" t="s">
        <v>12</v>
      </c>
    </row>
    <row r="4" spans="1:14" ht="28.5" customHeight="1">
      <c r="A4" s="232"/>
      <c r="B4" s="227"/>
      <c r="C4" s="227"/>
      <c r="D4" s="227"/>
      <c r="E4" s="227"/>
      <c r="F4" s="1">
        <v>2018</v>
      </c>
      <c r="G4" s="109">
        <v>2019</v>
      </c>
      <c r="H4" s="1">
        <v>2020</v>
      </c>
      <c r="I4" s="1">
        <v>2021</v>
      </c>
      <c r="J4" s="1">
        <v>2022</v>
      </c>
      <c r="K4" s="1">
        <v>2023</v>
      </c>
      <c r="L4" s="1">
        <v>2024</v>
      </c>
      <c r="M4" s="227"/>
      <c r="N4" s="227"/>
    </row>
    <row r="5" spans="1:14" ht="23.2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09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</row>
    <row r="6" spans="1:14" s="2" customFormat="1" ht="30" customHeight="1">
      <c r="A6" s="223" t="s">
        <v>3</v>
      </c>
      <c r="B6" s="220" t="s">
        <v>172</v>
      </c>
      <c r="C6" s="228"/>
      <c r="D6" s="100" t="s">
        <v>1</v>
      </c>
      <c r="E6" s="76">
        <f>F6+G6+H6+I6+J6+K6+L6</f>
        <v>298402.59999999998</v>
      </c>
      <c r="F6" s="76">
        <f>F7+F8+F9</f>
        <v>221596.1</v>
      </c>
      <c r="G6" s="110">
        <f t="shared" ref="G6:L6" si="0">G7+G8+G9</f>
        <v>18486.5</v>
      </c>
      <c r="H6" s="76">
        <f t="shared" si="0"/>
        <v>37871</v>
      </c>
      <c r="I6" s="76">
        <f t="shared" si="0"/>
        <v>10871</v>
      </c>
      <c r="J6" s="76">
        <f t="shared" si="0"/>
        <v>4578</v>
      </c>
      <c r="K6" s="76">
        <f t="shared" si="0"/>
        <v>2500</v>
      </c>
      <c r="L6" s="76">
        <f t="shared" si="0"/>
        <v>2500</v>
      </c>
      <c r="M6" s="228"/>
      <c r="N6" s="228"/>
    </row>
    <row r="7" spans="1:14" s="2" customFormat="1" ht="35.25" customHeight="1">
      <c r="A7" s="224"/>
      <c r="B7" s="221"/>
      <c r="C7" s="229"/>
      <c r="D7" s="96" t="s">
        <v>0</v>
      </c>
      <c r="E7" s="75">
        <f t="shared" ref="E7:E66" si="1">F7+G7+H7+I7+J7+K7+L7</f>
        <v>200000</v>
      </c>
      <c r="F7" s="108">
        <f>F11</f>
        <v>200000</v>
      </c>
      <c r="G7" s="111">
        <f t="shared" ref="G7:L7" si="2">G11</f>
        <v>0</v>
      </c>
      <c r="H7" s="108">
        <f t="shared" si="2"/>
        <v>0</v>
      </c>
      <c r="I7" s="108">
        <f t="shared" si="2"/>
        <v>0</v>
      </c>
      <c r="J7" s="108">
        <f t="shared" si="2"/>
        <v>0</v>
      </c>
      <c r="K7" s="108">
        <f t="shared" si="2"/>
        <v>0</v>
      </c>
      <c r="L7" s="108">
        <f t="shared" si="2"/>
        <v>0</v>
      </c>
      <c r="M7" s="229"/>
      <c r="N7" s="229"/>
    </row>
    <row r="8" spans="1:14" s="2" customFormat="1" ht="57.75" customHeight="1">
      <c r="A8" s="224"/>
      <c r="B8" s="221"/>
      <c r="C8" s="229"/>
      <c r="D8" s="96" t="s">
        <v>9</v>
      </c>
      <c r="E8" s="75">
        <f>F8+G8+H8+I8+J8+K8+L8</f>
        <v>71402.600000000006</v>
      </c>
      <c r="F8" s="75">
        <f>F12+F14+F15+F17+F18+F22+F24+F25+F27+F28+F29</f>
        <v>21596.1</v>
      </c>
      <c r="G8" s="75">
        <v>18486.5</v>
      </c>
      <c r="H8" s="75">
        <f t="shared" ref="H8:L8" si="3">H12+H14+H15+H17+H18+H22+H24+H25+H27+H28+H29</f>
        <v>10871</v>
      </c>
      <c r="I8" s="75">
        <f t="shared" si="3"/>
        <v>10871</v>
      </c>
      <c r="J8" s="75">
        <f t="shared" si="3"/>
        <v>4578</v>
      </c>
      <c r="K8" s="75">
        <f t="shared" si="3"/>
        <v>2500</v>
      </c>
      <c r="L8" s="75">
        <f t="shared" si="3"/>
        <v>2500</v>
      </c>
      <c r="M8" s="229"/>
      <c r="N8" s="229"/>
    </row>
    <row r="9" spans="1:14" s="2" customFormat="1" ht="27" customHeight="1">
      <c r="A9" s="225"/>
      <c r="B9" s="222"/>
      <c r="C9" s="230"/>
      <c r="D9" s="96" t="s">
        <v>37</v>
      </c>
      <c r="E9" s="75">
        <f t="shared" si="1"/>
        <v>27000</v>
      </c>
      <c r="F9" s="75">
        <f>F20</f>
        <v>0</v>
      </c>
      <c r="G9" s="112">
        <f>G20+G35</f>
        <v>0</v>
      </c>
      <c r="H9" s="75">
        <f t="shared" ref="H9:L9" si="4">H20</f>
        <v>27000</v>
      </c>
      <c r="I9" s="75">
        <f t="shared" si="4"/>
        <v>0</v>
      </c>
      <c r="J9" s="75">
        <f t="shared" si="4"/>
        <v>0</v>
      </c>
      <c r="K9" s="75">
        <f t="shared" si="4"/>
        <v>0</v>
      </c>
      <c r="L9" s="75">
        <f t="shared" si="4"/>
        <v>0</v>
      </c>
      <c r="M9" s="230"/>
      <c r="N9" s="230"/>
    </row>
    <row r="10" spans="1:14" ht="31.5" customHeight="1">
      <c r="A10" s="212" t="s">
        <v>4</v>
      </c>
      <c r="B10" s="218" t="s">
        <v>32</v>
      </c>
      <c r="C10" s="218" t="s">
        <v>51</v>
      </c>
      <c r="D10" s="5" t="s">
        <v>1</v>
      </c>
      <c r="E10" s="75">
        <f t="shared" si="1"/>
        <v>212000</v>
      </c>
      <c r="F10" s="77">
        <f>F11+F12</f>
        <v>212000</v>
      </c>
      <c r="G10" s="113">
        <f>G11+G12</f>
        <v>0</v>
      </c>
      <c r="H10" s="77">
        <f>H11+H12</f>
        <v>0</v>
      </c>
      <c r="I10" s="77">
        <f>I11+I12</f>
        <v>0</v>
      </c>
      <c r="J10" s="77">
        <f>J11+J12</f>
        <v>0</v>
      </c>
      <c r="K10" s="77">
        <f t="shared" ref="K10:L10" si="5">K11+K12</f>
        <v>0</v>
      </c>
      <c r="L10" s="77">
        <f t="shared" si="5"/>
        <v>0</v>
      </c>
      <c r="M10" s="218" t="s">
        <v>31</v>
      </c>
      <c r="N10" s="218" t="s">
        <v>28</v>
      </c>
    </row>
    <row r="11" spans="1:14" ht="60.75" customHeight="1">
      <c r="A11" s="213"/>
      <c r="B11" s="219"/>
      <c r="C11" s="219"/>
      <c r="D11" s="5" t="s">
        <v>0</v>
      </c>
      <c r="E11" s="75">
        <f t="shared" si="1"/>
        <v>200000</v>
      </c>
      <c r="F11" s="77">
        <v>200000</v>
      </c>
      <c r="G11" s="113">
        <v>0</v>
      </c>
      <c r="H11" s="78">
        <v>0</v>
      </c>
      <c r="I11" s="78">
        <v>0</v>
      </c>
      <c r="J11" s="79">
        <v>0</v>
      </c>
      <c r="K11" s="154">
        <v>0</v>
      </c>
      <c r="L11" s="154">
        <v>0</v>
      </c>
      <c r="M11" s="219"/>
      <c r="N11" s="219"/>
    </row>
    <row r="12" spans="1:14" ht="114.75" customHeight="1">
      <c r="A12" s="213"/>
      <c r="B12" s="219"/>
      <c r="C12" s="219"/>
      <c r="D12" s="5" t="s">
        <v>9</v>
      </c>
      <c r="E12" s="75">
        <f t="shared" si="1"/>
        <v>12000</v>
      </c>
      <c r="F12" s="77">
        <v>12000</v>
      </c>
      <c r="G12" s="113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219"/>
      <c r="N12" s="219"/>
    </row>
    <row r="13" spans="1:14" ht="25.5" customHeight="1">
      <c r="A13" s="238" t="s">
        <v>5</v>
      </c>
      <c r="B13" s="218" t="s">
        <v>57</v>
      </c>
      <c r="C13" s="218" t="s">
        <v>41</v>
      </c>
      <c r="D13" s="5" t="s">
        <v>1</v>
      </c>
      <c r="E13" s="75">
        <f t="shared" si="1"/>
        <v>29670</v>
      </c>
      <c r="F13" s="77">
        <v>2857</v>
      </c>
      <c r="G13" s="113">
        <f>G14+G15</f>
        <v>3271</v>
      </c>
      <c r="H13" s="113">
        <f t="shared" ref="H13:L13" si="6">H14+H15</f>
        <v>9771</v>
      </c>
      <c r="I13" s="113">
        <f t="shared" si="6"/>
        <v>9771</v>
      </c>
      <c r="J13" s="113">
        <f t="shared" si="6"/>
        <v>0</v>
      </c>
      <c r="K13" s="113">
        <f t="shared" si="6"/>
        <v>2000</v>
      </c>
      <c r="L13" s="113">
        <f t="shared" si="6"/>
        <v>2000</v>
      </c>
      <c r="M13" s="234" t="s">
        <v>220</v>
      </c>
      <c r="N13" s="218" t="s">
        <v>27</v>
      </c>
    </row>
    <row r="14" spans="1:14" ht="66" customHeight="1">
      <c r="A14" s="239"/>
      <c r="B14" s="219"/>
      <c r="C14" s="233"/>
      <c r="D14" s="5" t="s">
        <v>9</v>
      </c>
      <c r="E14" s="75">
        <f t="shared" si="1"/>
        <v>25670</v>
      </c>
      <c r="F14" s="77">
        <f>F13</f>
        <v>2857</v>
      </c>
      <c r="G14" s="113">
        <v>3271</v>
      </c>
      <c r="H14" s="77">
        <v>9771</v>
      </c>
      <c r="I14" s="77">
        <v>9771</v>
      </c>
      <c r="J14" s="77">
        <v>0</v>
      </c>
      <c r="K14" s="80">
        <v>0</v>
      </c>
      <c r="L14" s="80">
        <v>0</v>
      </c>
      <c r="M14" s="235"/>
      <c r="N14" s="219"/>
    </row>
    <row r="15" spans="1:14" ht="55.5" customHeight="1">
      <c r="A15" s="233"/>
      <c r="B15" s="233"/>
      <c r="C15" s="95" t="s">
        <v>53</v>
      </c>
      <c r="D15" s="93" t="s">
        <v>9</v>
      </c>
      <c r="E15" s="75">
        <f t="shared" si="1"/>
        <v>4000</v>
      </c>
      <c r="F15" s="77">
        <v>0</v>
      </c>
      <c r="G15" s="113">
        <v>0</v>
      </c>
      <c r="H15" s="77">
        <v>0</v>
      </c>
      <c r="I15" s="77">
        <v>0</v>
      </c>
      <c r="J15" s="77">
        <v>0</v>
      </c>
      <c r="K15" s="155">
        <v>2000</v>
      </c>
      <c r="L15" s="155">
        <v>2000</v>
      </c>
      <c r="M15" s="236"/>
      <c r="N15" s="233"/>
    </row>
    <row r="16" spans="1:14" ht="36.75" customHeight="1">
      <c r="A16" s="212" t="s">
        <v>6</v>
      </c>
      <c r="B16" s="218" t="s">
        <v>38</v>
      </c>
      <c r="C16" s="12"/>
      <c r="D16" s="5" t="s">
        <v>1</v>
      </c>
      <c r="E16" s="75">
        <f t="shared" si="1"/>
        <v>10767.1</v>
      </c>
      <c r="F16" s="77">
        <f>F17+F18</f>
        <v>5289.1</v>
      </c>
      <c r="G16" s="77">
        <f t="shared" ref="G16:L16" si="7">G17+G18</f>
        <v>1400</v>
      </c>
      <c r="H16" s="77">
        <f t="shared" si="7"/>
        <v>0</v>
      </c>
      <c r="I16" s="77">
        <f t="shared" si="7"/>
        <v>0</v>
      </c>
      <c r="J16" s="77">
        <f t="shared" si="7"/>
        <v>4078</v>
      </c>
      <c r="K16" s="77">
        <f t="shared" si="7"/>
        <v>0</v>
      </c>
      <c r="L16" s="77">
        <f t="shared" si="7"/>
        <v>0</v>
      </c>
      <c r="M16" s="12"/>
      <c r="N16" s="218" t="s">
        <v>24</v>
      </c>
    </row>
    <row r="17" spans="1:14" ht="99.75" customHeight="1">
      <c r="A17" s="213"/>
      <c r="B17" s="219"/>
      <c r="C17" s="12" t="s">
        <v>41</v>
      </c>
      <c r="D17" s="10" t="s">
        <v>9</v>
      </c>
      <c r="E17" s="75">
        <f t="shared" si="1"/>
        <v>1994.3</v>
      </c>
      <c r="F17" s="78">
        <v>1994.3</v>
      </c>
      <c r="G17" s="114">
        <v>0</v>
      </c>
      <c r="H17" s="78">
        <v>0</v>
      </c>
      <c r="I17" s="78">
        <v>0</v>
      </c>
      <c r="J17" s="77">
        <v>0</v>
      </c>
      <c r="K17" s="77">
        <v>0</v>
      </c>
      <c r="L17" s="77">
        <v>0</v>
      </c>
      <c r="M17" s="7" t="s">
        <v>50</v>
      </c>
      <c r="N17" s="219"/>
    </row>
    <row r="18" spans="1:14" ht="71.25" customHeight="1">
      <c r="A18" s="213"/>
      <c r="B18" s="219"/>
      <c r="C18" s="102" t="s">
        <v>53</v>
      </c>
      <c r="D18" s="10" t="s">
        <v>9</v>
      </c>
      <c r="E18" s="75">
        <f t="shared" si="1"/>
        <v>8772.7999999999993</v>
      </c>
      <c r="F18" s="78">
        <v>3294.8</v>
      </c>
      <c r="G18" s="114">
        <v>1400</v>
      </c>
      <c r="H18" s="78">
        <v>0</v>
      </c>
      <c r="I18" s="78">
        <v>0</v>
      </c>
      <c r="J18" s="77">
        <v>4078</v>
      </c>
      <c r="K18" s="77">
        <v>0</v>
      </c>
      <c r="L18" s="77">
        <v>0</v>
      </c>
      <c r="M18" s="165" t="s">
        <v>221</v>
      </c>
      <c r="N18" s="219"/>
    </row>
    <row r="19" spans="1:14" ht="31.5" customHeight="1">
      <c r="A19" s="249" t="s">
        <v>16</v>
      </c>
      <c r="B19" s="214" t="s">
        <v>36</v>
      </c>
      <c r="C19" s="214" t="s">
        <v>53</v>
      </c>
      <c r="D19" s="5" t="s">
        <v>1</v>
      </c>
      <c r="E19" s="75">
        <f t="shared" si="1"/>
        <v>27000</v>
      </c>
      <c r="F19" s="77">
        <f>F20</f>
        <v>0</v>
      </c>
      <c r="G19" s="113">
        <f t="shared" ref="G19:L19" si="8">G20</f>
        <v>0</v>
      </c>
      <c r="H19" s="77">
        <f t="shared" si="8"/>
        <v>27000</v>
      </c>
      <c r="I19" s="77">
        <f t="shared" si="8"/>
        <v>0</v>
      </c>
      <c r="J19" s="77">
        <f t="shared" si="8"/>
        <v>0</v>
      </c>
      <c r="K19" s="77">
        <f t="shared" si="8"/>
        <v>0</v>
      </c>
      <c r="L19" s="77">
        <f t="shared" si="8"/>
        <v>0</v>
      </c>
      <c r="M19" s="214" t="s">
        <v>56</v>
      </c>
      <c r="N19" s="214" t="s">
        <v>33</v>
      </c>
    </row>
    <row r="20" spans="1:14" ht="66" customHeight="1">
      <c r="A20" s="250"/>
      <c r="B20" s="215"/>
      <c r="C20" s="215"/>
      <c r="D20" s="5" t="s">
        <v>37</v>
      </c>
      <c r="E20" s="75">
        <f t="shared" si="1"/>
        <v>27000</v>
      </c>
      <c r="F20" s="77">
        <v>0</v>
      </c>
      <c r="G20" s="113">
        <v>0</v>
      </c>
      <c r="H20" s="77">
        <v>27000</v>
      </c>
      <c r="I20" s="77">
        <v>0</v>
      </c>
      <c r="J20" s="80">
        <v>0</v>
      </c>
      <c r="K20" s="155">
        <v>0</v>
      </c>
      <c r="L20" s="155">
        <v>0</v>
      </c>
      <c r="M20" s="215"/>
      <c r="N20" s="215"/>
    </row>
    <row r="21" spans="1:14" ht="30" customHeight="1">
      <c r="A21" s="249" t="s">
        <v>17</v>
      </c>
      <c r="B21" s="214" t="s">
        <v>15</v>
      </c>
      <c r="C21" s="214" t="s">
        <v>41</v>
      </c>
      <c r="D21" s="5" t="s">
        <v>1</v>
      </c>
      <c r="E21" s="75">
        <f t="shared" si="1"/>
        <v>2815.5</v>
      </c>
      <c r="F21" s="77">
        <f>F22</f>
        <v>900</v>
      </c>
      <c r="G21" s="113">
        <f t="shared" ref="G21:L21" si="9">G22</f>
        <v>415.5</v>
      </c>
      <c r="H21" s="77">
        <f t="shared" si="9"/>
        <v>0</v>
      </c>
      <c r="I21" s="77">
        <f t="shared" si="9"/>
        <v>0</v>
      </c>
      <c r="J21" s="77">
        <f t="shared" si="9"/>
        <v>500</v>
      </c>
      <c r="K21" s="77">
        <f t="shared" si="9"/>
        <v>500</v>
      </c>
      <c r="L21" s="77">
        <f t="shared" si="9"/>
        <v>500</v>
      </c>
      <c r="M21" s="237" t="s">
        <v>209</v>
      </c>
      <c r="N21" s="214" t="s">
        <v>25</v>
      </c>
    </row>
    <row r="22" spans="1:14" ht="147.75" customHeight="1">
      <c r="A22" s="250"/>
      <c r="B22" s="215"/>
      <c r="C22" s="215"/>
      <c r="D22" s="11" t="s">
        <v>9</v>
      </c>
      <c r="E22" s="75">
        <f t="shared" si="1"/>
        <v>2815.5</v>
      </c>
      <c r="F22" s="77">
        <v>900</v>
      </c>
      <c r="G22" s="113">
        <v>415.5</v>
      </c>
      <c r="H22" s="77">
        <v>0</v>
      </c>
      <c r="I22" s="77">
        <v>0</v>
      </c>
      <c r="J22" s="80">
        <v>500</v>
      </c>
      <c r="K22" s="80">
        <v>500</v>
      </c>
      <c r="L22" s="80">
        <v>500</v>
      </c>
      <c r="M22" s="236"/>
      <c r="N22" s="215"/>
    </row>
    <row r="23" spans="1:14" ht="36" customHeight="1">
      <c r="A23" s="249" t="s">
        <v>18</v>
      </c>
      <c r="B23" s="214" t="s">
        <v>40</v>
      </c>
      <c r="C23" s="15"/>
      <c r="D23" s="5" t="s">
        <v>1</v>
      </c>
      <c r="E23" s="75">
        <f t="shared" si="1"/>
        <v>3850</v>
      </c>
      <c r="F23" s="77">
        <f>F24+F25</f>
        <v>550</v>
      </c>
      <c r="G23" s="113">
        <f t="shared" ref="G23:L23" si="10">G24+G25</f>
        <v>1100</v>
      </c>
      <c r="H23" s="77">
        <f t="shared" si="10"/>
        <v>1100</v>
      </c>
      <c r="I23" s="77">
        <f t="shared" si="10"/>
        <v>1100</v>
      </c>
      <c r="J23" s="77">
        <f t="shared" si="10"/>
        <v>0</v>
      </c>
      <c r="K23" s="77">
        <f t="shared" si="10"/>
        <v>0</v>
      </c>
      <c r="L23" s="77">
        <f t="shared" si="10"/>
        <v>0</v>
      </c>
      <c r="M23" s="15"/>
      <c r="N23" s="214" t="s">
        <v>54</v>
      </c>
    </row>
    <row r="24" spans="1:14" ht="51" customHeight="1">
      <c r="A24" s="250"/>
      <c r="B24" s="215"/>
      <c r="C24" s="16" t="s">
        <v>53</v>
      </c>
      <c r="D24" s="218" t="s">
        <v>9</v>
      </c>
      <c r="E24" s="75">
        <f t="shared" si="1"/>
        <v>1650</v>
      </c>
      <c r="F24" s="77">
        <v>550</v>
      </c>
      <c r="G24" s="113">
        <v>1100</v>
      </c>
      <c r="H24" s="77">
        <v>0</v>
      </c>
      <c r="I24" s="77">
        <v>0</v>
      </c>
      <c r="J24" s="80">
        <v>0</v>
      </c>
      <c r="K24" s="77">
        <v>0</v>
      </c>
      <c r="L24" s="77">
        <v>0</v>
      </c>
      <c r="M24" s="15" t="s">
        <v>49</v>
      </c>
      <c r="N24" s="215"/>
    </row>
    <row r="25" spans="1:14" ht="94.5" customHeight="1">
      <c r="A25" s="250"/>
      <c r="B25" s="215"/>
      <c r="C25" s="6" t="s">
        <v>41</v>
      </c>
      <c r="D25" s="248"/>
      <c r="E25" s="75">
        <f t="shared" si="1"/>
        <v>2200</v>
      </c>
      <c r="F25" s="77">
        <v>0</v>
      </c>
      <c r="G25" s="113">
        <v>0</v>
      </c>
      <c r="H25" s="77">
        <v>1100</v>
      </c>
      <c r="I25" s="77">
        <v>1100</v>
      </c>
      <c r="J25" s="80">
        <v>0</v>
      </c>
      <c r="K25" s="80">
        <v>0</v>
      </c>
      <c r="L25" s="80">
        <v>0</v>
      </c>
      <c r="M25" s="169" t="s">
        <v>235</v>
      </c>
      <c r="N25" s="215"/>
    </row>
    <row r="26" spans="1:14" ht="60" customHeight="1">
      <c r="A26" s="244" t="s">
        <v>63</v>
      </c>
      <c r="B26" s="218" t="s">
        <v>192</v>
      </c>
      <c r="C26" s="218" t="s">
        <v>53</v>
      </c>
      <c r="D26" s="90" t="s">
        <v>1</v>
      </c>
      <c r="E26" s="75">
        <f t="shared" si="1"/>
        <v>2000</v>
      </c>
      <c r="F26" s="77">
        <f>F27</f>
        <v>0</v>
      </c>
      <c r="G26" s="113">
        <f t="shared" ref="G26:L26" si="11">G27</f>
        <v>2000</v>
      </c>
      <c r="H26" s="77">
        <f t="shared" si="11"/>
        <v>0</v>
      </c>
      <c r="I26" s="77">
        <f t="shared" si="11"/>
        <v>0</v>
      </c>
      <c r="J26" s="77">
        <f t="shared" si="11"/>
        <v>0</v>
      </c>
      <c r="K26" s="77">
        <f t="shared" si="11"/>
        <v>0</v>
      </c>
      <c r="L26" s="77">
        <f t="shared" si="11"/>
        <v>0</v>
      </c>
      <c r="M26" s="265" t="s">
        <v>156</v>
      </c>
      <c r="N26" s="218" t="s">
        <v>64</v>
      </c>
    </row>
    <row r="27" spans="1:14" ht="56.25" customHeight="1">
      <c r="A27" s="245"/>
      <c r="B27" s="219"/>
      <c r="C27" s="219"/>
      <c r="D27" s="90" t="s">
        <v>9</v>
      </c>
      <c r="E27" s="75">
        <f t="shared" si="1"/>
        <v>2000</v>
      </c>
      <c r="F27" s="77">
        <v>0</v>
      </c>
      <c r="G27" s="113">
        <v>2000</v>
      </c>
      <c r="H27" s="77">
        <v>0</v>
      </c>
      <c r="I27" s="77">
        <v>0</v>
      </c>
      <c r="J27" s="77">
        <v>0</v>
      </c>
      <c r="K27" s="155">
        <v>0</v>
      </c>
      <c r="L27" s="155">
        <v>0</v>
      </c>
      <c r="M27" s="266"/>
      <c r="N27" s="219"/>
    </row>
    <row r="28" spans="1:14" ht="111.75" customHeight="1">
      <c r="A28" s="106" t="s">
        <v>157</v>
      </c>
      <c r="B28" s="93" t="s">
        <v>193</v>
      </c>
      <c r="C28" s="90" t="s">
        <v>158</v>
      </c>
      <c r="D28" s="90" t="s">
        <v>9</v>
      </c>
      <c r="E28" s="75">
        <f t="shared" si="1"/>
        <v>1150</v>
      </c>
      <c r="F28" s="77">
        <v>0</v>
      </c>
      <c r="G28" s="113">
        <v>1150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107" t="s">
        <v>159</v>
      </c>
      <c r="N28" s="90" t="s">
        <v>160</v>
      </c>
    </row>
    <row r="29" spans="1:14" ht="108" customHeight="1">
      <c r="A29" s="106" t="s">
        <v>161</v>
      </c>
      <c r="B29" s="93" t="s">
        <v>194</v>
      </c>
      <c r="C29" s="90" t="s">
        <v>158</v>
      </c>
      <c r="D29" s="90" t="s">
        <v>9</v>
      </c>
      <c r="E29" s="75">
        <f t="shared" si="1"/>
        <v>850</v>
      </c>
      <c r="F29" s="77">
        <v>0</v>
      </c>
      <c r="G29" s="113">
        <v>850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107" t="s">
        <v>159</v>
      </c>
      <c r="N29" s="90" t="s">
        <v>160</v>
      </c>
    </row>
    <row r="30" spans="1:14" ht="108" customHeight="1">
      <c r="A30" s="106" t="s">
        <v>162</v>
      </c>
      <c r="B30" s="168" t="s">
        <v>163</v>
      </c>
      <c r="C30" s="168" t="s">
        <v>158</v>
      </c>
      <c r="D30" s="168" t="s">
        <v>9</v>
      </c>
      <c r="E30" s="75">
        <f t="shared" ref="E30" si="12">F30+G30+H30+I30+J30+K30+L30</f>
        <v>8300</v>
      </c>
      <c r="F30" s="77">
        <v>0</v>
      </c>
      <c r="G30" s="113">
        <v>8300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107" t="s">
        <v>207</v>
      </c>
      <c r="N30" s="168" t="s">
        <v>28</v>
      </c>
    </row>
    <row r="31" spans="1:14" ht="108" customHeight="1">
      <c r="A31" s="106" t="s">
        <v>223</v>
      </c>
      <c r="B31" s="168" t="s">
        <v>228</v>
      </c>
      <c r="C31" s="168" t="s">
        <v>158</v>
      </c>
      <c r="D31" s="168" t="s">
        <v>9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107" t="s">
        <v>56</v>
      </c>
      <c r="N31" s="168" t="s">
        <v>230</v>
      </c>
    </row>
    <row r="32" spans="1:14" ht="108" customHeight="1">
      <c r="A32" s="106" t="s">
        <v>224</v>
      </c>
      <c r="B32" s="168" t="s">
        <v>229</v>
      </c>
      <c r="C32" s="168" t="s">
        <v>158</v>
      </c>
      <c r="D32" s="168" t="s">
        <v>9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107" t="s">
        <v>56</v>
      </c>
      <c r="N32" s="168" t="s">
        <v>230</v>
      </c>
    </row>
    <row r="33" spans="1:14" ht="108" customHeight="1">
      <c r="A33" s="106" t="s">
        <v>225</v>
      </c>
      <c r="B33" s="168" t="s">
        <v>231</v>
      </c>
      <c r="C33" s="168" t="s">
        <v>158</v>
      </c>
      <c r="D33" s="168" t="s">
        <v>9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107" t="s">
        <v>56</v>
      </c>
      <c r="N33" s="168" t="s">
        <v>230</v>
      </c>
    </row>
    <row r="34" spans="1:14" ht="108" customHeight="1">
      <c r="A34" s="106" t="s">
        <v>226</v>
      </c>
      <c r="B34" s="168" t="s">
        <v>232</v>
      </c>
      <c r="C34" s="168" t="s">
        <v>158</v>
      </c>
      <c r="D34" s="168" t="s">
        <v>9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107" t="s">
        <v>56</v>
      </c>
      <c r="N34" s="168" t="s">
        <v>230</v>
      </c>
    </row>
    <row r="35" spans="1:14" ht="72" customHeight="1">
      <c r="A35" s="106" t="s">
        <v>227</v>
      </c>
      <c r="B35" s="168" t="s">
        <v>233</v>
      </c>
      <c r="C35" s="168" t="s">
        <v>158</v>
      </c>
      <c r="D35" s="168" t="s">
        <v>9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107" t="s">
        <v>56</v>
      </c>
      <c r="N35" s="168" t="s">
        <v>230</v>
      </c>
    </row>
    <row r="36" spans="1:14" s="2" customFormat="1" ht="32.25" customHeight="1">
      <c r="A36" s="247" t="s">
        <v>19</v>
      </c>
      <c r="B36" s="246" t="s">
        <v>173</v>
      </c>
      <c r="C36" s="246"/>
      <c r="D36" s="101" t="s">
        <v>1</v>
      </c>
      <c r="E36" s="75">
        <f t="shared" si="1"/>
        <v>647878.63</v>
      </c>
      <c r="F36" s="75">
        <f>F37+F38</f>
        <v>101604.79999999999</v>
      </c>
      <c r="G36" s="112">
        <f t="shared" ref="G36:L36" si="13">G37+G38</f>
        <v>110511.03</v>
      </c>
      <c r="H36" s="75">
        <f t="shared" si="13"/>
        <v>82581.399999999994</v>
      </c>
      <c r="I36" s="75">
        <f t="shared" si="13"/>
        <v>82581.399999999994</v>
      </c>
      <c r="J36" s="75">
        <f t="shared" si="13"/>
        <v>85800</v>
      </c>
      <c r="K36" s="75">
        <f t="shared" si="13"/>
        <v>90200</v>
      </c>
      <c r="L36" s="75">
        <f t="shared" si="13"/>
        <v>94600</v>
      </c>
      <c r="M36" s="220"/>
      <c r="N36" s="246"/>
    </row>
    <row r="37" spans="1:14" s="2" customFormat="1" ht="54" customHeight="1">
      <c r="A37" s="247"/>
      <c r="B37" s="246"/>
      <c r="C37" s="246"/>
      <c r="D37" s="101" t="s">
        <v>9</v>
      </c>
      <c r="E37" s="75">
        <f t="shared" si="1"/>
        <v>580655.48</v>
      </c>
      <c r="F37" s="75">
        <f>F40+F43+F45+F50</f>
        <v>63316.28</v>
      </c>
      <c r="G37" s="75">
        <f>G40+G43+G45+G50</f>
        <v>81576.399999999994</v>
      </c>
      <c r="H37" s="75">
        <f t="shared" ref="H37:L37" si="14">H40+H43+H45+H50</f>
        <v>82581.399999999994</v>
      </c>
      <c r="I37" s="75">
        <f t="shared" si="14"/>
        <v>82581.399999999994</v>
      </c>
      <c r="J37" s="75">
        <f t="shared" si="14"/>
        <v>85800</v>
      </c>
      <c r="K37" s="75">
        <f t="shared" si="14"/>
        <v>90200</v>
      </c>
      <c r="L37" s="75">
        <f t="shared" si="14"/>
        <v>94600</v>
      </c>
      <c r="M37" s="221"/>
      <c r="N37" s="246"/>
    </row>
    <row r="38" spans="1:14" s="2" customFormat="1" ht="54.75" customHeight="1">
      <c r="A38" s="247"/>
      <c r="B38" s="246"/>
      <c r="C38" s="246"/>
      <c r="D38" s="101" t="s">
        <v>0</v>
      </c>
      <c r="E38" s="75">
        <f t="shared" si="1"/>
        <v>67223.149999999994</v>
      </c>
      <c r="F38" s="75">
        <f>F42+F47+F49</f>
        <v>38288.519999999997</v>
      </c>
      <c r="G38" s="75">
        <f t="shared" ref="G38:L38" si="15">G42+G47+G49</f>
        <v>28934.629999999997</v>
      </c>
      <c r="H38" s="75">
        <f t="shared" si="15"/>
        <v>0</v>
      </c>
      <c r="I38" s="75">
        <f t="shared" si="15"/>
        <v>0</v>
      </c>
      <c r="J38" s="75">
        <f t="shared" si="15"/>
        <v>0</v>
      </c>
      <c r="K38" s="75">
        <f t="shared" si="15"/>
        <v>0</v>
      </c>
      <c r="L38" s="75">
        <f t="shared" si="15"/>
        <v>0</v>
      </c>
      <c r="M38" s="221"/>
      <c r="N38" s="246"/>
    </row>
    <row r="39" spans="1:14" ht="35.25" customHeight="1">
      <c r="A39" s="244" t="s">
        <v>7</v>
      </c>
      <c r="B39" s="218" t="s">
        <v>52</v>
      </c>
      <c r="C39" s="218" t="s">
        <v>53</v>
      </c>
      <c r="D39" s="5" t="s">
        <v>1</v>
      </c>
      <c r="E39" s="75">
        <f t="shared" si="1"/>
        <v>279508</v>
      </c>
      <c r="F39" s="77">
        <f>F40</f>
        <v>35108</v>
      </c>
      <c r="G39" s="113">
        <f t="shared" ref="G39:L39" si="16">G40</f>
        <v>38500</v>
      </c>
      <c r="H39" s="77">
        <f t="shared" si="16"/>
        <v>38500</v>
      </c>
      <c r="I39" s="77">
        <f t="shared" si="16"/>
        <v>38500</v>
      </c>
      <c r="J39" s="77">
        <f t="shared" si="16"/>
        <v>40900</v>
      </c>
      <c r="K39" s="77">
        <f t="shared" si="16"/>
        <v>43000</v>
      </c>
      <c r="L39" s="77">
        <f t="shared" si="16"/>
        <v>45000</v>
      </c>
      <c r="M39" s="265" t="s">
        <v>208</v>
      </c>
      <c r="N39" s="218" t="s">
        <v>29</v>
      </c>
    </row>
    <row r="40" spans="1:14" ht="72.75" customHeight="1">
      <c r="A40" s="245"/>
      <c r="B40" s="219"/>
      <c r="C40" s="219"/>
      <c r="D40" s="5" t="s">
        <v>9</v>
      </c>
      <c r="E40" s="75">
        <f t="shared" si="1"/>
        <v>279508</v>
      </c>
      <c r="F40" s="77">
        <v>35108</v>
      </c>
      <c r="G40" s="113">
        <v>38500</v>
      </c>
      <c r="H40" s="77">
        <v>38500</v>
      </c>
      <c r="I40" s="77">
        <v>38500</v>
      </c>
      <c r="J40" s="77">
        <v>40900</v>
      </c>
      <c r="K40" s="155">
        <v>43000</v>
      </c>
      <c r="L40" s="155">
        <v>45000</v>
      </c>
      <c r="M40" s="266"/>
      <c r="N40" s="219"/>
    </row>
    <row r="41" spans="1:14" ht="43.5" customHeight="1">
      <c r="A41" s="212" t="s">
        <v>46</v>
      </c>
      <c r="B41" s="218" t="s">
        <v>170</v>
      </c>
      <c r="C41" s="218" t="s">
        <v>53</v>
      </c>
      <c r="D41" s="5" t="s">
        <v>1</v>
      </c>
      <c r="E41" s="75">
        <f t="shared" si="1"/>
        <v>305200.63</v>
      </c>
      <c r="F41" s="77">
        <f>F42+F43</f>
        <v>63165.799999999996</v>
      </c>
      <c r="G41" s="113">
        <f t="shared" ref="G41:L41" si="17">G42+G43</f>
        <v>47098.03</v>
      </c>
      <c r="H41" s="77">
        <f t="shared" si="17"/>
        <v>37468.400000000001</v>
      </c>
      <c r="I41" s="77">
        <f t="shared" si="17"/>
        <v>37468.400000000001</v>
      </c>
      <c r="J41" s="77">
        <f t="shared" si="17"/>
        <v>38000</v>
      </c>
      <c r="K41" s="77">
        <f t="shared" si="17"/>
        <v>40000</v>
      </c>
      <c r="L41" s="77">
        <f t="shared" si="17"/>
        <v>42000</v>
      </c>
      <c r="M41" s="218" t="s">
        <v>208</v>
      </c>
      <c r="N41" s="218" t="s">
        <v>26</v>
      </c>
    </row>
    <row r="42" spans="1:14" ht="56.25" customHeight="1">
      <c r="A42" s="213"/>
      <c r="B42" s="219"/>
      <c r="C42" s="219"/>
      <c r="D42" s="5" t="s">
        <v>0</v>
      </c>
      <c r="E42" s="75">
        <f t="shared" si="1"/>
        <v>47418.149999999994</v>
      </c>
      <c r="F42" s="77">
        <v>37788.519999999997</v>
      </c>
      <c r="G42" s="113">
        <v>9629.6299999999992</v>
      </c>
      <c r="H42" s="77">
        <v>0</v>
      </c>
      <c r="I42" s="77">
        <v>0</v>
      </c>
      <c r="J42" s="80">
        <v>0</v>
      </c>
      <c r="K42" s="155">
        <v>0</v>
      </c>
      <c r="L42" s="155">
        <v>0</v>
      </c>
      <c r="M42" s="219"/>
      <c r="N42" s="219"/>
    </row>
    <row r="43" spans="1:14" ht="55.5" customHeight="1">
      <c r="A43" s="253"/>
      <c r="B43" s="219"/>
      <c r="C43" s="219"/>
      <c r="D43" s="5" t="s">
        <v>9</v>
      </c>
      <c r="E43" s="75">
        <f t="shared" si="1"/>
        <v>257782.48</v>
      </c>
      <c r="F43" s="77">
        <v>25377.279999999999</v>
      </c>
      <c r="G43" s="113">
        <v>37468.400000000001</v>
      </c>
      <c r="H43" s="77">
        <v>37468.400000000001</v>
      </c>
      <c r="I43" s="77">
        <v>37468.400000000001</v>
      </c>
      <c r="J43" s="80">
        <v>38000</v>
      </c>
      <c r="K43" s="77">
        <v>40000</v>
      </c>
      <c r="L43" s="77">
        <v>42000</v>
      </c>
      <c r="M43" s="219"/>
      <c r="N43" s="219"/>
    </row>
    <row r="44" spans="1:14" ht="38.25" customHeight="1">
      <c r="A44" s="244" t="s">
        <v>47</v>
      </c>
      <c r="B44" s="218" t="s">
        <v>59</v>
      </c>
      <c r="C44" s="218" t="s">
        <v>53</v>
      </c>
      <c r="D44" s="18" t="s">
        <v>1</v>
      </c>
      <c r="E44" s="75">
        <f t="shared" si="1"/>
        <v>43170</v>
      </c>
      <c r="F44" s="77">
        <f>F45</f>
        <v>2831</v>
      </c>
      <c r="G44" s="113">
        <f t="shared" ref="G44:L44" si="18">G45</f>
        <v>5413</v>
      </c>
      <c r="H44" s="77">
        <f t="shared" si="18"/>
        <v>6613</v>
      </c>
      <c r="I44" s="77">
        <f t="shared" si="18"/>
        <v>6613</v>
      </c>
      <c r="J44" s="77">
        <f t="shared" si="18"/>
        <v>6900</v>
      </c>
      <c r="K44" s="77">
        <f t="shared" si="18"/>
        <v>7200</v>
      </c>
      <c r="L44" s="77">
        <f t="shared" si="18"/>
        <v>7600</v>
      </c>
      <c r="M44" s="265" t="s">
        <v>208</v>
      </c>
      <c r="N44" s="218" t="s">
        <v>29</v>
      </c>
    </row>
    <row r="45" spans="1:14" ht="72" customHeight="1">
      <c r="A45" s="245"/>
      <c r="B45" s="219"/>
      <c r="C45" s="219"/>
      <c r="D45" s="18" t="s">
        <v>9</v>
      </c>
      <c r="E45" s="75">
        <f t="shared" si="1"/>
        <v>43170</v>
      </c>
      <c r="F45" s="77">
        <v>2831</v>
      </c>
      <c r="G45" s="113">
        <v>5413</v>
      </c>
      <c r="H45" s="77">
        <v>6613</v>
      </c>
      <c r="I45" s="77">
        <v>6613</v>
      </c>
      <c r="J45" s="77">
        <v>6900</v>
      </c>
      <c r="K45" s="155">
        <v>7200</v>
      </c>
      <c r="L45" s="155">
        <v>7600</v>
      </c>
      <c r="M45" s="266"/>
      <c r="N45" s="219"/>
    </row>
    <row r="46" spans="1:14" ht="30" customHeight="1">
      <c r="A46" s="244" t="s">
        <v>58</v>
      </c>
      <c r="B46" s="218" t="s">
        <v>48</v>
      </c>
      <c r="C46" s="218" t="s">
        <v>53</v>
      </c>
      <c r="D46" s="13" t="s">
        <v>1</v>
      </c>
      <c r="E46" s="75">
        <f t="shared" si="1"/>
        <v>500</v>
      </c>
      <c r="F46" s="77">
        <f>F47</f>
        <v>500</v>
      </c>
      <c r="G46" s="113">
        <f t="shared" ref="G46:L46" si="19">G47</f>
        <v>0</v>
      </c>
      <c r="H46" s="77">
        <f t="shared" si="19"/>
        <v>0</v>
      </c>
      <c r="I46" s="77">
        <f t="shared" si="19"/>
        <v>0</v>
      </c>
      <c r="J46" s="77">
        <f t="shared" si="19"/>
        <v>0</v>
      </c>
      <c r="K46" s="77">
        <f t="shared" si="19"/>
        <v>0</v>
      </c>
      <c r="L46" s="77">
        <f t="shared" si="19"/>
        <v>0</v>
      </c>
      <c r="M46" s="265" t="s">
        <v>208</v>
      </c>
      <c r="N46" s="218" t="s">
        <v>29</v>
      </c>
    </row>
    <row r="47" spans="1:14" ht="87" customHeight="1">
      <c r="A47" s="245"/>
      <c r="B47" s="219"/>
      <c r="C47" s="219"/>
      <c r="D47" s="17" t="s">
        <v>0</v>
      </c>
      <c r="E47" s="75">
        <f t="shared" si="1"/>
        <v>500</v>
      </c>
      <c r="F47" s="77">
        <v>500</v>
      </c>
      <c r="G47" s="113">
        <v>0</v>
      </c>
      <c r="H47" s="77">
        <v>0</v>
      </c>
      <c r="I47" s="77">
        <v>0</v>
      </c>
      <c r="J47" s="77">
        <v>0</v>
      </c>
      <c r="K47" s="155">
        <v>0</v>
      </c>
      <c r="L47" s="155">
        <v>0</v>
      </c>
      <c r="M47" s="266"/>
      <c r="N47" s="219"/>
    </row>
    <row r="48" spans="1:14" ht="26.25" customHeight="1">
      <c r="A48" s="212" t="s">
        <v>62</v>
      </c>
      <c r="B48" s="218" t="s">
        <v>219</v>
      </c>
      <c r="C48" s="218" t="s">
        <v>53</v>
      </c>
      <c r="D48" s="162" t="s">
        <v>1</v>
      </c>
      <c r="E48" s="75">
        <f t="shared" ref="E48:E50" si="20">F48+G48+H48+I48+J48+K48+L48</f>
        <v>19500</v>
      </c>
      <c r="F48" s="77">
        <f>F49+F50</f>
        <v>0</v>
      </c>
      <c r="G48" s="113">
        <f t="shared" ref="G48:L48" si="21">G49+G50</f>
        <v>19500</v>
      </c>
      <c r="H48" s="77">
        <f t="shared" si="21"/>
        <v>0</v>
      </c>
      <c r="I48" s="77">
        <f t="shared" si="21"/>
        <v>0</v>
      </c>
      <c r="J48" s="77">
        <f t="shared" si="21"/>
        <v>0</v>
      </c>
      <c r="K48" s="77">
        <f t="shared" si="21"/>
        <v>0</v>
      </c>
      <c r="L48" s="77">
        <f t="shared" si="21"/>
        <v>0</v>
      </c>
      <c r="M48" s="218" t="s">
        <v>208</v>
      </c>
      <c r="N48" s="218" t="s">
        <v>26</v>
      </c>
    </row>
    <row r="49" spans="1:14" ht="75" customHeight="1">
      <c r="A49" s="213"/>
      <c r="B49" s="219"/>
      <c r="C49" s="219"/>
      <c r="D49" s="162" t="s">
        <v>0</v>
      </c>
      <c r="E49" s="75">
        <f t="shared" si="20"/>
        <v>19305</v>
      </c>
      <c r="F49" s="77">
        <v>0</v>
      </c>
      <c r="G49" s="113">
        <v>19305</v>
      </c>
      <c r="H49" s="77">
        <v>0</v>
      </c>
      <c r="I49" s="77">
        <v>0</v>
      </c>
      <c r="J49" s="80">
        <v>0</v>
      </c>
      <c r="K49" s="155">
        <v>0</v>
      </c>
      <c r="L49" s="155">
        <v>0</v>
      </c>
      <c r="M49" s="219"/>
      <c r="N49" s="219"/>
    </row>
    <row r="50" spans="1:14" ht="132" customHeight="1">
      <c r="A50" s="253"/>
      <c r="B50" s="219"/>
      <c r="C50" s="219"/>
      <c r="D50" s="162" t="s">
        <v>9</v>
      </c>
      <c r="E50" s="75">
        <f t="shared" si="20"/>
        <v>195</v>
      </c>
      <c r="F50" s="77">
        <v>0</v>
      </c>
      <c r="G50" s="113">
        <v>195</v>
      </c>
      <c r="H50" s="77">
        <v>0</v>
      </c>
      <c r="I50" s="77">
        <v>0</v>
      </c>
      <c r="J50" s="80">
        <v>0</v>
      </c>
      <c r="K50" s="77">
        <v>0</v>
      </c>
      <c r="L50" s="77">
        <v>0</v>
      </c>
      <c r="M50" s="219"/>
      <c r="N50" s="219"/>
    </row>
    <row r="51" spans="1:14" s="2" customFormat="1" ht="26.25" customHeight="1">
      <c r="A51" s="223" t="s">
        <v>20</v>
      </c>
      <c r="B51" s="220" t="s">
        <v>174</v>
      </c>
      <c r="C51" s="220"/>
      <c r="D51" s="100" t="s">
        <v>1</v>
      </c>
      <c r="E51" s="75">
        <f t="shared" si="1"/>
        <v>22433.409999999996</v>
      </c>
      <c r="F51" s="75">
        <f>F52+F53</f>
        <v>16770.479999999996</v>
      </c>
      <c r="G51" s="112">
        <f t="shared" ref="G51:L51" si="22">G52+G53</f>
        <v>662.93000000000006</v>
      </c>
      <c r="H51" s="75">
        <f t="shared" si="22"/>
        <v>0</v>
      </c>
      <c r="I51" s="75">
        <f t="shared" si="22"/>
        <v>0</v>
      </c>
      <c r="J51" s="75">
        <f t="shared" si="22"/>
        <v>5000</v>
      </c>
      <c r="K51" s="75">
        <f t="shared" si="22"/>
        <v>0</v>
      </c>
      <c r="L51" s="75">
        <f t="shared" si="22"/>
        <v>0</v>
      </c>
      <c r="M51" s="220"/>
      <c r="N51" s="220"/>
    </row>
    <row r="52" spans="1:14" s="2" customFormat="1" ht="50.25" customHeight="1">
      <c r="A52" s="224"/>
      <c r="B52" s="221"/>
      <c r="C52" s="221"/>
      <c r="D52" s="20" t="s">
        <v>0</v>
      </c>
      <c r="E52" s="75">
        <f>F52+G52+H52+I52+J52+K52+L52</f>
        <v>540.61</v>
      </c>
      <c r="F52" s="81">
        <f>F61</f>
        <v>31.48</v>
      </c>
      <c r="G52" s="81">
        <f t="shared" ref="G52:L52" si="23">G61</f>
        <v>509.13</v>
      </c>
      <c r="H52" s="81">
        <f t="shared" si="23"/>
        <v>0</v>
      </c>
      <c r="I52" s="81">
        <f t="shared" si="23"/>
        <v>0</v>
      </c>
      <c r="J52" s="81">
        <f t="shared" si="23"/>
        <v>0</v>
      </c>
      <c r="K52" s="81">
        <f t="shared" si="23"/>
        <v>0</v>
      </c>
      <c r="L52" s="81">
        <f t="shared" si="23"/>
        <v>0</v>
      </c>
      <c r="M52" s="221"/>
      <c r="N52" s="221"/>
    </row>
    <row r="53" spans="1:14" s="2" customFormat="1" ht="80.25" customHeight="1">
      <c r="A53" s="224"/>
      <c r="B53" s="221"/>
      <c r="C53" s="221"/>
      <c r="D53" s="97" t="s">
        <v>9</v>
      </c>
      <c r="E53" s="75">
        <f t="shared" si="1"/>
        <v>21892.799999999996</v>
      </c>
      <c r="F53" s="82">
        <f>F55+F58+F59+F62</f>
        <v>16738.999999999996</v>
      </c>
      <c r="G53" s="115">
        <f>G55+G58+G59+G62</f>
        <v>153.80000000000001</v>
      </c>
      <c r="H53" s="82">
        <v>0</v>
      </c>
      <c r="I53" s="82">
        <v>0</v>
      </c>
      <c r="J53" s="82">
        <f>J55+J58+J59+J62</f>
        <v>5000</v>
      </c>
      <c r="K53" s="82">
        <f>K55+K58+K59+K62</f>
        <v>0</v>
      </c>
      <c r="L53" s="82">
        <f>L55+L58+L59+L62</f>
        <v>0</v>
      </c>
      <c r="M53" s="221"/>
      <c r="N53" s="221"/>
    </row>
    <row r="54" spans="1:14" ht="31.5" customHeight="1">
      <c r="A54" s="258" t="s">
        <v>21</v>
      </c>
      <c r="B54" s="218" t="s">
        <v>43</v>
      </c>
      <c r="C54" s="123"/>
      <c r="D54" s="103" t="s">
        <v>1</v>
      </c>
      <c r="E54" s="75">
        <f t="shared" si="1"/>
        <v>9246.35</v>
      </c>
      <c r="F54" s="77">
        <f>F55</f>
        <v>9246.35</v>
      </c>
      <c r="G54" s="113">
        <f t="shared" ref="G54:L54" si="24">G55</f>
        <v>0</v>
      </c>
      <c r="H54" s="77">
        <f t="shared" si="24"/>
        <v>0</v>
      </c>
      <c r="I54" s="77">
        <f t="shared" si="24"/>
        <v>0</v>
      </c>
      <c r="J54" s="77">
        <f t="shared" si="24"/>
        <v>0</v>
      </c>
      <c r="K54" s="77">
        <f t="shared" si="24"/>
        <v>0</v>
      </c>
      <c r="L54" s="77">
        <f t="shared" si="24"/>
        <v>0</v>
      </c>
      <c r="M54" s="265" t="s">
        <v>209</v>
      </c>
      <c r="N54" s="218" t="s">
        <v>30</v>
      </c>
    </row>
    <row r="55" spans="1:14" ht="102" customHeight="1">
      <c r="A55" s="259"/>
      <c r="B55" s="233"/>
      <c r="C55" s="105" t="s">
        <v>41</v>
      </c>
      <c r="D55" s="94" t="s">
        <v>9</v>
      </c>
      <c r="E55" s="75">
        <f t="shared" si="1"/>
        <v>9246.35</v>
      </c>
      <c r="F55" s="80">
        <v>9246.35</v>
      </c>
      <c r="G55" s="124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269"/>
      <c r="N55" s="268"/>
    </row>
    <row r="56" spans="1:14" ht="33.75" customHeight="1">
      <c r="A56" s="256" t="s">
        <v>22</v>
      </c>
      <c r="B56" s="263" t="s">
        <v>44</v>
      </c>
      <c r="C56" s="14"/>
      <c r="D56" s="8" t="s">
        <v>1</v>
      </c>
      <c r="E56" s="75">
        <f t="shared" si="1"/>
        <v>12483.14</v>
      </c>
      <c r="F56" s="77">
        <f>F58+F59</f>
        <v>7483.1399999999994</v>
      </c>
      <c r="G56" s="77">
        <f t="shared" ref="G56:L56" si="25">G58+G59</f>
        <v>0</v>
      </c>
      <c r="H56" s="77">
        <f t="shared" si="25"/>
        <v>0</v>
      </c>
      <c r="I56" s="77">
        <f t="shared" si="25"/>
        <v>0</v>
      </c>
      <c r="J56" s="77">
        <f t="shared" si="25"/>
        <v>5000</v>
      </c>
      <c r="K56" s="77">
        <f t="shared" si="25"/>
        <v>0</v>
      </c>
      <c r="L56" s="77">
        <f t="shared" si="25"/>
        <v>0</v>
      </c>
      <c r="M56" s="14"/>
      <c r="N56" s="218" t="s">
        <v>213</v>
      </c>
    </row>
    <row r="57" spans="1:14" ht="118.5" hidden="1" customHeight="1">
      <c r="A57" s="257"/>
      <c r="B57" s="263"/>
      <c r="C57" s="14"/>
      <c r="D57" s="9" t="s">
        <v>0</v>
      </c>
      <c r="E57" s="75">
        <f t="shared" si="1"/>
        <v>0</v>
      </c>
      <c r="F57" s="77">
        <v>0</v>
      </c>
      <c r="G57" s="113">
        <v>0</v>
      </c>
      <c r="H57" s="77">
        <v>0</v>
      </c>
      <c r="I57" s="77">
        <v>0</v>
      </c>
      <c r="J57" s="77">
        <v>0</v>
      </c>
      <c r="K57" s="77"/>
      <c r="L57" s="77"/>
      <c r="M57" s="14"/>
      <c r="N57" s="219"/>
    </row>
    <row r="58" spans="1:14" ht="49.5" customHeight="1">
      <c r="A58" s="257"/>
      <c r="B58" s="263"/>
      <c r="C58" s="164" t="s">
        <v>53</v>
      </c>
      <c r="D58" s="163" t="s">
        <v>9</v>
      </c>
      <c r="E58" s="75">
        <f t="shared" si="1"/>
        <v>10842.7</v>
      </c>
      <c r="F58" s="77">
        <v>7342.7</v>
      </c>
      <c r="G58" s="113">
        <v>0</v>
      </c>
      <c r="H58" s="77">
        <v>0</v>
      </c>
      <c r="I58" s="77">
        <v>0</v>
      </c>
      <c r="J58" s="77">
        <v>3500</v>
      </c>
      <c r="K58" s="77">
        <v>0</v>
      </c>
      <c r="L58" s="77">
        <v>0</v>
      </c>
      <c r="M58" s="164"/>
      <c r="N58" s="219"/>
    </row>
    <row r="59" spans="1:14" ht="93" customHeight="1">
      <c r="A59" s="257"/>
      <c r="B59" s="263"/>
      <c r="C59" s="7" t="s">
        <v>41</v>
      </c>
      <c r="D59" s="163" t="s">
        <v>9</v>
      </c>
      <c r="E59" s="75">
        <f t="shared" si="1"/>
        <v>1640.44</v>
      </c>
      <c r="F59" s="77">
        <v>140.44</v>
      </c>
      <c r="G59" s="113">
        <v>0</v>
      </c>
      <c r="H59" s="77">
        <v>0</v>
      </c>
      <c r="I59" s="77">
        <v>0</v>
      </c>
      <c r="J59" s="77">
        <v>1500</v>
      </c>
      <c r="K59" s="77">
        <v>0</v>
      </c>
      <c r="L59" s="77">
        <v>0</v>
      </c>
      <c r="M59" s="146" t="s">
        <v>210</v>
      </c>
      <c r="N59" s="219"/>
    </row>
    <row r="60" spans="1:14" ht="42" customHeight="1">
      <c r="A60" s="251" t="s">
        <v>55</v>
      </c>
      <c r="B60" s="252" t="s">
        <v>171</v>
      </c>
      <c r="C60" s="252" t="s">
        <v>53</v>
      </c>
      <c r="D60" s="93" t="s">
        <v>1</v>
      </c>
      <c r="E60" s="75">
        <f t="shared" si="1"/>
        <v>703.92000000000007</v>
      </c>
      <c r="F60" s="77">
        <f>F61+F62</f>
        <v>40.99</v>
      </c>
      <c r="G60" s="113">
        <f t="shared" ref="G60:L60" si="26">G61+G62</f>
        <v>662.93000000000006</v>
      </c>
      <c r="H60" s="77">
        <f t="shared" si="26"/>
        <v>0</v>
      </c>
      <c r="I60" s="77">
        <f t="shared" si="26"/>
        <v>0</v>
      </c>
      <c r="J60" s="77">
        <f t="shared" si="26"/>
        <v>0</v>
      </c>
      <c r="K60" s="77">
        <f t="shared" si="26"/>
        <v>0</v>
      </c>
      <c r="L60" s="77">
        <f t="shared" si="26"/>
        <v>0</v>
      </c>
      <c r="M60" s="267" t="s">
        <v>42</v>
      </c>
      <c r="N60" s="252" t="s">
        <v>61</v>
      </c>
    </row>
    <row r="61" spans="1:14" ht="51" customHeight="1">
      <c r="A61" s="251"/>
      <c r="B61" s="252"/>
      <c r="C61" s="252"/>
      <c r="D61" s="93" t="s">
        <v>0</v>
      </c>
      <c r="E61" s="75">
        <f t="shared" si="1"/>
        <v>540.61</v>
      </c>
      <c r="F61" s="77">
        <v>31.48</v>
      </c>
      <c r="G61" s="113">
        <v>509.13</v>
      </c>
      <c r="H61" s="77">
        <v>0</v>
      </c>
      <c r="I61" s="77">
        <v>0</v>
      </c>
      <c r="J61" s="77">
        <v>0</v>
      </c>
      <c r="K61" s="77">
        <v>0</v>
      </c>
      <c r="L61" s="77">
        <v>0</v>
      </c>
      <c r="M61" s="267"/>
      <c r="N61" s="252"/>
    </row>
    <row r="62" spans="1:14" ht="87" customHeight="1">
      <c r="A62" s="251"/>
      <c r="B62" s="252"/>
      <c r="C62" s="252"/>
      <c r="D62" s="93" t="s">
        <v>9</v>
      </c>
      <c r="E62" s="75">
        <f t="shared" si="1"/>
        <v>163.31</v>
      </c>
      <c r="F62" s="77">
        <v>9.51</v>
      </c>
      <c r="G62" s="113">
        <v>153.80000000000001</v>
      </c>
      <c r="H62" s="77">
        <v>0</v>
      </c>
      <c r="I62" s="77">
        <v>0</v>
      </c>
      <c r="J62" s="77">
        <v>0</v>
      </c>
      <c r="K62" s="77">
        <v>0</v>
      </c>
      <c r="L62" s="77">
        <v>0</v>
      </c>
      <c r="M62" s="267"/>
      <c r="N62" s="252"/>
    </row>
    <row r="63" spans="1:14" ht="27.75" customHeight="1">
      <c r="A63" s="260" t="s">
        <v>34</v>
      </c>
      <c r="B63" s="261"/>
      <c r="C63" s="261"/>
      <c r="D63" s="262"/>
      <c r="E63" s="75">
        <f t="shared" si="1"/>
        <v>968714.64</v>
      </c>
      <c r="F63" s="75">
        <f>F64+F65+F66</f>
        <v>339971.38</v>
      </c>
      <c r="G63" s="112">
        <f t="shared" ref="G63:L63" si="27">G64+G65+G66</f>
        <v>129660.45999999999</v>
      </c>
      <c r="H63" s="75">
        <f t="shared" si="27"/>
        <v>120452.4</v>
      </c>
      <c r="I63" s="75">
        <f t="shared" si="27"/>
        <v>93452.4</v>
      </c>
      <c r="J63" s="75">
        <f t="shared" si="27"/>
        <v>95378</v>
      </c>
      <c r="K63" s="75">
        <f t="shared" si="27"/>
        <v>92700</v>
      </c>
      <c r="L63" s="75">
        <f t="shared" si="27"/>
        <v>97100</v>
      </c>
      <c r="M63" s="254"/>
      <c r="N63" s="264"/>
    </row>
    <row r="64" spans="1:14" ht="25.5" customHeight="1">
      <c r="A64" s="260" t="s">
        <v>39</v>
      </c>
      <c r="B64" s="261"/>
      <c r="C64" s="261"/>
      <c r="D64" s="262"/>
      <c r="E64" s="75">
        <f t="shared" si="1"/>
        <v>267763.76</v>
      </c>
      <c r="F64" s="75">
        <f t="shared" ref="F64:L64" si="28">F7+F38+F52</f>
        <v>238320</v>
      </c>
      <c r="G64" s="112">
        <f t="shared" si="28"/>
        <v>29443.759999999998</v>
      </c>
      <c r="H64" s="75">
        <f t="shared" si="28"/>
        <v>0</v>
      </c>
      <c r="I64" s="75">
        <f t="shared" si="28"/>
        <v>0</v>
      </c>
      <c r="J64" s="75">
        <f t="shared" si="28"/>
        <v>0</v>
      </c>
      <c r="K64" s="75">
        <f t="shared" si="28"/>
        <v>0</v>
      </c>
      <c r="L64" s="75">
        <f t="shared" si="28"/>
        <v>0</v>
      </c>
      <c r="M64" s="254"/>
      <c r="N64" s="264"/>
    </row>
    <row r="65" spans="1:14" s="4" customFormat="1" ht="24.75" customHeight="1">
      <c r="A65" s="260" t="s">
        <v>9</v>
      </c>
      <c r="B65" s="261"/>
      <c r="C65" s="261"/>
      <c r="D65" s="262"/>
      <c r="E65" s="75">
        <f t="shared" si="1"/>
        <v>673950.88</v>
      </c>
      <c r="F65" s="75">
        <f t="shared" ref="F65:L65" si="29">F8+F37+F53</f>
        <v>101651.38</v>
      </c>
      <c r="G65" s="112">
        <f t="shared" si="29"/>
        <v>100216.7</v>
      </c>
      <c r="H65" s="75">
        <f t="shared" si="29"/>
        <v>93452.4</v>
      </c>
      <c r="I65" s="75">
        <f t="shared" si="29"/>
        <v>93452.4</v>
      </c>
      <c r="J65" s="75">
        <f t="shared" si="29"/>
        <v>95378</v>
      </c>
      <c r="K65" s="75">
        <f t="shared" si="29"/>
        <v>92700</v>
      </c>
      <c r="L65" s="75">
        <f t="shared" si="29"/>
        <v>97100</v>
      </c>
      <c r="M65" s="255"/>
      <c r="N65" s="264"/>
    </row>
    <row r="66" spans="1:14" s="4" customFormat="1" ht="24.75" customHeight="1">
      <c r="A66" s="260" t="s">
        <v>37</v>
      </c>
      <c r="B66" s="261"/>
      <c r="C66" s="98"/>
      <c r="D66" s="99"/>
      <c r="E66" s="75">
        <f t="shared" si="1"/>
        <v>27000</v>
      </c>
      <c r="F66" s="75">
        <f>F9</f>
        <v>0</v>
      </c>
      <c r="G66" s="112">
        <f t="shared" ref="G66:L66" si="30">G9</f>
        <v>0</v>
      </c>
      <c r="H66" s="75">
        <f t="shared" si="30"/>
        <v>27000</v>
      </c>
      <c r="I66" s="75">
        <f t="shared" si="30"/>
        <v>0</v>
      </c>
      <c r="J66" s="75">
        <f t="shared" si="30"/>
        <v>0</v>
      </c>
      <c r="K66" s="75">
        <f t="shared" si="30"/>
        <v>0</v>
      </c>
      <c r="L66" s="75">
        <f t="shared" si="30"/>
        <v>0</v>
      </c>
      <c r="M66" s="255"/>
      <c r="N66" s="264"/>
    </row>
    <row r="67" spans="1:14">
      <c r="M67" s="3"/>
      <c r="N67" s="3"/>
    </row>
  </sheetData>
  <mergeCells count="100">
    <mergeCell ref="N26:N27"/>
    <mergeCell ref="M54:M55"/>
    <mergeCell ref="M48:M50"/>
    <mergeCell ref="N48:N50"/>
    <mergeCell ref="N36:N38"/>
    <mergeCell ref="M36:M38"/>
    <mergeCell ref="M26:M27"/>
    <mergeCell ref="N63:N66"/>
    <mergeCell ref="M39:M40"/>
    <mergeCell ref="N39:N40"/>
    <mergeCell ref="M41:M43"/>
    <mergeCell ref="N41:N43"/>
    <mergeCell ref="M60:M62"/>
    <mergeCell ref="N60:N62"/>
    <mergeCell ref="M44:M45"/>
    <mergeCell ref="N44:N45"/>
    <mergeCell ref="M46:M47"/>
    <mergeCell ref="N46:N47"/>
    <mergeCell ref="M51:M53"/>
    <mergeCell ref="N56:N59"/>
    <mergeCell ref="N51:N53"/>
    <mergeCell ref="N54:N55"/>
    <mergeCell ref="A44:A45"/>
    <mergeCell ref="B44:B45"/>
    <mergeCell ref="C44:C45"/>
    <mergeCell ref="M63:M66"/>
    <mergeCell ref="A46:A47"/>
    <mergeCell ref="A56:A59"/>
    <mergeCell ref="C51:C53"/>
    <mergeCell ref="B51:B53"/>
    <mergeCell ref="A54:A55"/>
    <mergeCell ref="B54:B55"/>
    <mergeCell ref="A66:B66"/>
    <mergeCell ref="A65:D65"/>
    <mergeCell ref="A51:A53"/>
    <mergeCell ref="A64:D64"/>
    <mergeCell ref="B56:B59"/>
    <mergeCell ref="A63:D63"/>
    <mergeCell ref="A39:A40"/>
    <mergeCell ref="C39:C40"/>
    <mergeCell ref="B39:B40"/>
    <mergeCell ref="A41:A43"/>
    <mergeCell ref="B41:B43"/>
    <mergeCell ref="C41:C43"/>
    <mergeCell ref="B46:B47"/>
    <mergeCell ref="C46:C47"/>
    <mergeCell ref="A60:A62"/>
    <mergeCell ref="B60:B62"/>
    <mergeCell ref="C60:C62"/>
    <mergeCell ref="A48:A50"/>
    <mergeCell ref="B48:B50"/>
    <mergeCell ref="C48:C50"/>
    <mergeCell ref="B23:B25"/>
    <mergeCell ref="D24:D25"/>
    <mergeCell ref="A19:A20"/>
    <mergeCell ref="C21:C22"/>
    <mergeCell ref="B21:B22"/>
    <mergeCell ref="A21:A22"/>
    <mergeCell ref="A23:A25"/>
    <mergeCell ref="C19:C20"/>
    <mergeCell ref="B19:B20"/>
    <mergeCell ref="A26:A27"/>
    <mergeCell ref="B26:B27"/>
    <mergeCell ref="C26:C27"/>
    <mergeCell ref="C36:C38"/>
    <mergeCell ref="A36:A38"/>
    <mergeCell ref="B36:B38"/>
    <mergeCell ref="A13:A15"/>
    <mergeCell ref="F3:L3"/>
    <mergeCell ref="A10:A12"/>
    <mergeCell ref="C10:C12"/>
    <mergeCell ref="B10:B12"/>
    <mergeCell ref="B13:B15"/>
    <mergeCell ref="B16:B18"/>
    <mergeCell ref="M10:M12"/>
    <mergeCell ref="C6:C9"/>
    <mergeCell ref="N19:N20"/>
    <mergeCell ref="N21:N22"/>
    <mergeCell ref="N13:N15"/>
    <mergeCell ref="N10:N12"/>
    <mergeCell ref="M13:M15"/>
    <mergeCell ref="C13:C14"/>
    <mergeCell ref="M19:M20"/>
    <mergeCell ref="M21:M22"/>
    <mergeCell ref="A16:A18"/>
    <mergeCell ref="N23:N25"/>
    <mergeCell ref="A1:N1"/>
    <mergeCell ref="A2:N2"/>
    <mergeCell ref="N16:N18"/>
    <mergeCell ref="B6:B9"/>
    <mergeCell ref="A6:A9"/>
    <mergeCell ref="M3:M4"/>
    <mergeCell ref="N3:N4"/>
    <mergeCell ref="M6:M9"/>
    <mergeCell ref="N6:N9"/>
    <mergeCell ref="A3:A4"/>
    <mergeCell ref="B3:B4"/>
    <mergeCell ref="C3:C4"/>
    <mergeCell ref="D3:D4"/>
    <mergeCell ref="E3:E4"/>
  </mergeCells>
  <pageMargins left="0" right="0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7"/>
  <sheetViews>
    <sheetView topLeftCell="A9" workbookViewId="0">
      <selection activeCell="D14" sqref="D14:D15"/>
    </sheetView>
  </sheetViews>
  <sheetFormatPr defaultRowHeight="15"/>
  <cols>
    <col min="1" max="1" width="4.5703125" customWidth="1"/>
    <col min="2" max="2" width="19" customWidth="1"/>
    <col min="3" max="3" width="13.7109375" customWidth="1"/>
    <col min="4" max="4" width="12.42578125" customWidth="1"/>
    <col min="5" max="5" width="16.28515625" customWidth="1"/>
    <col min="6" max="6" width="7.85546875" customWidth="1"/>
    <col min="7" max="7" width="7" customWidth="1"/>
    <col min="8" max="8" width="7.28515625" customWidth="1"/>
    <col min="9" max="9" width="8.42578125" customWidth="1"/>
    <col min="10" max="10" width="7.42578125" customWidth="1"/>
    <col min="11" max="11" width="7.85546875" customWidth="1"/>
    <col min="12" max="12" width="7.28515625" customWidth="1"/>
    <col min="13" max="13" width="7.7109375" customWidth="1"/>
    <col min="14" max="14" width="7" customWidth="1"/>
    <col min="15" max="15" width="7.42578125" customWidth="1"/>
  </cols>
  <sheetData>
    <row r="1" spans="1:15" ht="15.75" customHeight="1">
      <c r="A1" s="26"/>
      <c r="B1" s="26"/>
      <c r="C1" s="26"/>
      <c r="D1" s="26"/>
      <c r="E1" s="26"/>
      <c r="F1" s="26"/>
      <c r="G1" s="26"/>
      <c r="H1" s="289" t="s">
        <v>65</v>
      </c>
      <c r="I1" s="290"/>
      <c r="J1" s="290"/>
      <c r="K1" s="290"/>
      <c r="L1" s="290"/>
      <c r="M1" s="290"/>
    </row>
    <row r="2" spans="1:15" ht="28.5" customHeight="1">
      <c r="A2" s="301" t="s">
        <v>66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27"/>
    </row>
    <row r="3" spans="1:15" ht="24" customHeight="1">
      <c r="A3" s="291" t="s">
        <v>67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2"/>
    </row>
    <row r="4" spans="1:15" ht="14.2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7"/>
    </row>
    <row r="5" spans="1:15" ht="42.75" customHeight="1">
      <c r="A5" s="293" t="s">
        <v>2</v>
      </c>
      <c r="B5" s="293" t="s">
        <v>68</v>
      </c>
      <c r="C5" s="295" t="s">
        <v>69</v>
      </c>
      <c r="D5" s="296"/>
      <c r="E5" s="297" t="s">
        <v>70</v>
      </c>
      <c r="F5" s="298" t="s">
        <v>71</v>
      </c>
      <c r="G5" s="299" t="s">
        <v>72</v>
      </c>
      <c r="H5" s="298" t="s">
        <v>214</v>
      </c>
      <c r="I5" s="295" t="s">
        <v>74</v>
      </c>
      <c r="J5" s="302"/>
      <c r="K5" s="302"/>
      <c r="L5" s="302"/>
      <c r="M5" s="303"/>
      <c r="N5" s="271"/>
      <c r="O5" s="272"/>
    </row>
    <row r="6" spans="1:15" s="2" customFormat="1" ht="124.5" customHeight="1">
      <c r="A6" s="294"/>
      <c r="B6" s="233"/>
      <c r="C6" s="29" t="s">
        <v>75</v>
      </c>
      <c r="D6" s="30" t="s">
        <v>76</v>
      </c>
      <c r="E6" s="297"/>
      <c r="F6" s="298"/>
      <c r="G6" s="300"/>
      <c r="H6" s="298"/>
      <c r="I6" s="30">
        <v>2018</v>
      </c>
      <c r="J6" s="30">
        <v>2019</v>
      </c>
      <c r="K6" s="30">
        <v>2020</v>
      </c>
      <c r="L6" s="30">
        <v>2021</v>
      </c>
      <c r="M6" s="30">
        <v>2022</v>
      </c>
      <c r="N6" s="152">
        <v>2023</v>
      </c>
      <c r="O6" s="152">
        <v>2024</v>
      </c>
    </row>
    <row r="7" spans="1:15" s="2" customFormat="1" ht="11.25" customHeight="1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/>
      <c r="H7" s="31">
        <v>7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156">
        <v>14</v>
      </c>
      <c r="O7" s="156">
        <v>15</v>
      </c>
    </row>
    <row r="8" spans="1:15" s="2" customFormat="1" ht="114" customHeight="1">
      <c r="A8" s="275">
        <v>1</v>
      </c>
      <c r="B8" s="277" t="s">
        <v>77</v>
      </c>
      <c r="C8" s="278">
        <v>71402.600000000006</v>
      </c>
      <c r="D8" s="279">
        <v>227000</v>
      </c>
      <c r="E8" s="36" t="s">
        <v>78</v>
      </c>
      <c r="F8" s="37" t="s">
        <v>180</v>
      </c>
      <c r="G8" s="37" t="s">
        <v>80</v>
      </c>
      <c r="H8" s="38">
        <v>1</v>
      </c>
      <c r="I8" s="39">
        <v>1</v>
      </c>
      <c r="J8" s="39">
        <v>1</v>
      </c>
      <c r="K8" s="39">
        <v>1</v>
      </c>
      <c r="L8" s="39">
        <v>1</v>
      </c>
      <c r="M8" s="39">
        <v>1</v>
      </c>
      <c r="N8" s="158">
        <v>1</v>
      </c>
      <c r="O8" s="158">
        <v>1</v>
      </c>
    </row>
    <row r="9" spans="1:15" s="2" customFormat="1" ht="131.25" customHeight="1">
      <c r="A9" s="276"/>
      <c r="B9" s="233"/>
      <c r="C9" s="276"/>
      <c r="D9" s="276"/>
      <c r="E9" s="36" t="s">
        <v>179</v>
      </c>
      <c r="F9" s="37" t="s">
        <v>180</v>
      </c>
      <c r="G9" s="120" t="s">
        <v>92</v>
      </c>
      <c r="H9" s="38">
        <v>0</v>
      </c>
      <c r="I9" s="39">
        <v>1</v>
      </c>
      <c r="J9" s="39">
        <v>2</v>
      </c>
      <c r="K9" s="39">
        <v>2</v>
      </c>
      <c r="L9" s="39">
        <v>2</v>
      </c>
      <c r="M9" s="39">
        <v>2</v>
      </c>
      <c r="N9" s="158">
        <v>2</v>
      </c>
      <c r="O9" s="158">
        <v>2</v>
      </c>
    </row>
    <row r="10" spans="1:15" s="2" customFormat="1" ht="58.5" customHeight="1">
      <c r="A10" s="275">
        <v>2</v>
      </c>
      <c r="B10" s="281" t="s">
        <v>81</v>
      </c>
      <c r="C10" s="278">
        <v>580655.48</v>
      </c>
      <c r="D10" s="279">
        <v>67223.149999999994</v>
      </c>
      <c r="E10" s="36" t="s">
        <v>82</v>
      </c>
      <c r="F10" s="37" t="s">
        <v>185</v>
      </c>
      <c r="G10" s="287" t="s">
        <v>80</v>
      </c>
      <c r="H10" s="38" t="s">
        <v>83</v>
      </c>
      <c r="I10" s="40" t="s">
        <v>84</v>
      </c>
      <c r="J10" s="40" t="s">
        <v>85</v>
      </c>
      <c r="K10" s="40" t="s">
        <v>86</v>
      </c>
      <c r="L10" s="39" t="s">
        <v>87</v>
      </c>
      <c r="M10" s="33" t="s">
        <v>88</v>
      </c>
      <c r="N10" s="39" t="s">
        <v>215</v>
      </c>
      <c r="O10" s="39" t="s">
        <v>216</v>
      </c>
    </row>
    <row r="11" spans="1:15" s="2" customFormat="1" ht="45.75" customHeight="1">
      <c r="A11" s="280"/>
      <c r="B11" s="282"/>
      <c r="C11" s="283"/>
      <c r="D11" s="284"/>
      <c r="E11" s="142" t="s">
        <v>89</v>
      </c>
      <c r="F11" s="37" t="s">
        <v>90</v>
      </c>
      <c r="G11" s="288"/>
      <c r="H11" s="38">
        <v>0</v>
      </c>
      <c r="I11" s="149">
        <v>12</v>
      </c>
      <c r="J11" s="149">
        <v>10</v>
      </c>
      <c r="K11" s="149">
        <v>10</v>
      </c>
      <c r="L11" s="148">
        <v>10</v>
      </c>
      <c r="M11" s="150">
        <v>11</v>
      </c>
      <c r="N11" s="39">
        <v>11</v>
      </c>
      <c r="O11" s="39">
        <v>11</v>
      </c>
    </row>
    <row r="12" spans="1:15" s="2" customFormat="1" ht="79.5" customHeight="1">
      <c r="A12" s="280"/>
      <c r="B12" s="282"/>
      <c r="C12" s="283"/>
      <c r="D12" s="284"/>
      <c r="E12" s="41" t="s">
        <v>200</v>
      </c>
      <c r="F12" s="142" t="s">
        <v>90</v>
      </c>
      <c r="G12" s="233"/>
      <c r="H12" s="38">
        <v>0</v>
      </c>
      <c r="I12" s="149">
        <v>40</v>
      </c>
      <c r="J12" s="149">
        <v>30</v>
      </c>
      <c r="K12" s="149">
        <v>30</v>
      </c>
      <c r="L12" s="148">
        <v>30</v>
      </c>
      <c r="M12" s="150">
        <v>40</v>
      </c>
      <c r="N12" s="39">
        <v>40</v>
      </c>
      <c r="O12" s="39">
        <v>40</v>
      </c>
    </row>
    <row r="13" spans="1:15" ht="157.5" customHeight="1">
      <c r="A13" s="276"/>
      <c r="B13" s="233"/>
      <c r="C13" s="276"/>
      <c r="D13" s="276"/>
      <c r="E13" s="36" t="s">
        <v>184</v>
      </c>
      <c r="F13" s="142" t="s">
        <v>201</v>
      </c>
      <c r="G13" s="121" t="s">
        <v>92</v>
      </c>
      <c r="H13" s="144" t="s">
        <v>201</v>
      </c>
      <c r="I13" s="40" t="s">
        <v>202</v>
      </c>
      <c r="J13" s="40" t="s">
        <v>203</v>
      </c>
      <c r="K13" s="40" t="s">
        <v>204</v>
      </c>
      <c r="L13" s="39" t="s">
        <v>205</v>
      </c>
      <c r="M13" s="143" t="s">
        <v>206</v>
      </c>
      <c r="N13" s="39"/>
      <c r="O13" s="39"/>
    </row>
    <row r="14" spans="1:15" ht="89.25" customHeight="1">
      <c r="A14" s="275">
        <v>3</v>
      </c>
      <c r="B14" s="285" t="s">
        <v>91</v>
      </c>
      <c r="C14" s="278">
        <v>21892.799999999999</v>
      </c>
      <c r="D14" s="278">
        <v>540.61</v>
      </c>
      <c r="E14" s="36" t="s">
        <v>199</v>
      </c>
      <c r="F14" s="142" t="s">
        <v>79</v>
      </c>
      <c r="G14" s="142" t="s">
        <v>197</v>
      </c>
      <c r="H14" s="38" t="s">
        <v>198</v>
      </c>
      <c r="I14" s="148">
        <v>2</v>
      </c>
      <c r="J14" s="148">
        <v>1</v>
      </c>
      <c r="K14" s="148">
        <v>1</v>
      </c>
      <c r="L14" s="148">
        <v>1</v>
      </c>
      <c r="M14" s="148">
        <v>2</v>
      </c>
      <c r="N14" s="39">
        <v>1</v>
      </c>
      <c r="O14" s="39">
        <v>1</v>
      </c>
    </row>
    <row r="15" spans="1:15" ht="79.5" customHeight="1">
      <c r="A15" s="280"/>
      <c r="B15" s="286"/>
      <c r="C15" s="283"/>
      <c r="D15" s="283"/>
      <c r="E15" s="36" t="s">
        <v>196</v>
      </c>
      <c r="F15" s="37" t="s">
        <v>132</v>
      </c>
      <c r="G15" s="37" t="s">
        <v>197</v>
      </c>
      <c r="H15" s="38">
        <v>0</v>
      </c>
      <c r="I15" s="39">
        <v>0</v>
      </c>
      <c r="J15" s="148">
        <v>100</v>
      </c>
      <c r="K15" s="148">
        <v>100</v>
      </c>
      <c r="L15" s="148">
        <v>100</v>
      </c>
      <c r="M15" s="148">
        <v>100</v>
      </c>
      <c r="N15" s="39">
        <v>100</v>
      </c>
      <c r="O15" s="39">
        <v>100</v>
      </c>
    </row>
    <row r="16" spans="1:15" ht="21" customHeight="1">
      <c r="A16" s="273" t="s">
        <v>1</v>
      </c>
      <c r="B16" s="274"/>
      <c r="C16" s="42">
        <f>C8+C10+C14</f>
        <v>673950.88</v>
      </c>
      <c r="D16" s="42">
        <f>D8+D10+D14</f>
        <v>294763.76</v>
      </c>
      <c r="E16" s="270"/>
      <c r="F16" s="271"/>
      <c r="G16" s="271"/>
      <c r="H16" s="271"/>
      <c r="I16" s="271"/>
      <c r="J16" s="271"/>
      <c r="K16" s="271"/>
      <c r="L16" s="271"/>
      <c r="M16" s="271"/>
      <c r="N16" s="271"/>
      <c r="O16" s="272"/>
    </row>
    <row r="17" spans="11:12">
      <c r="K17" s="3"/>
      <c r="L17" s="3"/>
    </row>
  </sheetData>
  <mergeCells count="26">
    <mergeCell ref="H1:M1"/>
    <mergeCell ref="A3:M3"/>
    <mergeCell ref="A5:A6"/>
    <mergeCell ref="B5:B6"/>
    <mergeCell ref="C5:D5"/>
    <mergeCell ref="E5:E6"/>
    <mergeCell ref="F5:F6"/>
    <mergeCell ref="G5:G6"/>
    <mergeCell ref="H5:H6"/>
    <mergeCell ref="A2:L2"/>
    <mergeCell ref="I5:O5"/>
    <mergeCell ref="E16:O16"/>
    <mergeCell ref="A16:B16"/>
    <mergeCell ref="A8:A9"/>
    <mergeCell ref="B8:B9"/>
    <mergeCell ref="C8:C9"/>
    <mergeCell ref="D8:D9"/>
    <mergeCell ref="A10:A13"/>
    <mergeCell ref="B10:B13"/>
    <mergeCell ref="C10:C13"/>
    <mergeCell ref="D10:D13"/>
    <mergeCell ref="A14:A15"/>
    <mergeCell ref="B14:B15"/>
    <mergeCell ref="C14:C15"/>
    <mergeCell ref="D14:D15"/>
    <mergeCell ref="G10:G12"/>
  </mergeCells>
  <pageMargins left="0" right="0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0"/>
  <sheetViews>
    <sheetView topLeftCell="A20" workbookViewId="0">
      <selection activeCell="G1" sqref="G1:N1"/>
    </sheetView>
  </sheetViews>
  <sheetFormatPr defaultRowHeight="15"/>
  <cols>
    <col min="1" max="1" width="5.28515625" customWidth="1"/>
    <col min="2" max="2" width="14.140625" customWidth="1"/>
    <col min="3" max="3" width="12" customWidth="1"/>
    <col min="4" max="4" width="11" customWidth="1"/>
    <col min="5" max="5" width="10.140625" customWidth="1"/>
    <col min="6" max="6" width="9.42578125" bestFit="1" customWidth="1"/>
    <col min="7" max="7" width="9.140625" style="4"/>
    <col min="13" max="13" width="11.42578125" customWidth="1"/>
    <col min="14" max="14" width="15.7109375" customWidth="1"/>
  </cols>
  <sheetData>
    <row r="1" spans="1:14">
      <c r="G1" s="216" t="s">
        <v>93</v>
      </c>
      <c r="H1" s="216"/>
      <c r="I1" s="216"/>
      <c r="J1" s="216"/>
      <c r="K1" s="216"/>
      <c r="L1" s="216"/>
      <c r="M1" s="216"/>
      <c r="N1" s="216"/>
    </row>
    <row r="2" spans="1:14" ht="42.75" customHeight="1">
      <c r="A2" s="217" t="s">
        <v>94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</row>
    <row r="3" spans="1:14" ht="15" customHeight="1">
      <c r="A3" s="326" t="s">
        <v>2</v>
      </c>
      <c r="B3" s="226" t="s">
        <v>10</v>
      </c>
      <c r="C3" s="226" t="s">
        <v>95</v>
      </c>
      <c r="D3" s="226" t="s">
        <v>11</v>
      </c>
      <c r="E3" s="226" t="s">
        <v>14</v>
      </c>
      <c r="F3" s="328" t="s">
        <v>8</v>
      </c>
      <c r="G3" s="329"/>
      <c r="H3" s="329"/>
      <c r="I3" s="329"/>
      <c r="J3" s="330"/>
      <c r="K3" s="330"/>
      <c r="L3" s="331"/>
      <c r="M3" s="226" t="s">
        <v>96</v>
      </c>
      <c r="N3" s="226" t="s">
        <v>12</v>
      </c>
    </row>
    <row r="4" spans="1:14" ht="99" customHeight="1">
      <c r="A4" s="327"/>
      <c r="B4" s="227"/>
      <c r="C4" s="227"/>
      <c r="D4" s="227"/>
      <c r="E4" s="227"/>
      <c r="F4" s="1">
        <v>2018</v>
      </c>
      <c r="G4" s="1">
        <v>2019</v>
      </c>
      <c r="H4" s="1">
        <v>2020</v>
      </c>
      <c r="I4" s="1">
        <v>2021</v>
      </c>
      <c r="J4" s="1">
        <v>2022</v>
      </c>
      <c r="K4" s="1">
        <v>2023</v>
      </c>
      <c r="L4" s="1">
        <v>2024</v>
      </c>
      <c r="M4" s="227"/>
      <c r="N4" s="227"/>
    </row>
    <row r="5" spans="1:14">
      <c r="A5" s="43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</row>
    <row r="6" spans="1:14" ht="28.5" customHeight="1">
      <c r="A6" s="223" t="s">
        <v>3</v>
      </c>
      <c r="B6" s="246" t="s">
        <v>175</v>
      </c>
      <c r="C6" s="228"/>
      <c r="D6" s="48" t="s">
        <v>1</v>
      </c>
      <c r="E6" s="70">
        <f>F6+G6+H6+I6+J6+K6+L6</f>
        <v>666476.29</v>
      </c>
      <c r="F6" s="70">
        <f>F7+F8</f>
        <v>148908.71</v>
      </c>
      <c r="G6" s="70">
        <f t="shared" ref="G6:L6" si="0">G7+G8</f>
        <v>134898.18</v>
      </c>
      <c r="H6" s="70">
        <f t="shared" si="0"/>
        <v>96543.2</v>
      </c>
      <c r="I6" s="70">
        <f t="shared" si="0"/>
        <v>96543.2</v>
      </c>
      <c r="J6" s="70">
        <f t="shared" si="0"/>
        <v>63461</v>
      </c>
      <c r="K6" s="70">
        <f t="shared" si="0"/>
        <v>63061</v>
      </c>
      <c r="L6" s="70">
        <f t="shared" si="0"/>
        <v>63061</v>
      </c>
      <c r="M6" s="228"/>
      <c r="N6" s="228"/>
    </row>
    <row r="7" spans="1:14" ht="55.5" customHeight="1">
      <c r="A7" s="224"/>
      <c r="B7" s="246"/>
      <c r="C7" s="229"/>
      <c r="D7" s="49" t="s">
        <v>0</v>
      </c>
      <c r="E7" s="70">
        <f t="shared" ref="E7:E50" si="1">F7+G7+H7+I7+J7+K7+L7</f>
        <v>27838.26</v>
      </c>
      <c r="F7" s="69">
        <f>F14+F19+F20</f>
        <v>20368.259999999998</v>
      </c>
      <c r="G7" s="69">
        <f>G14+G19+G20</f>
        <v>3226</v>
      </c>
      <c r="H7" s="69">
        <f>H14+H19+H20</f>
        <v>2122</v>
      </c>
      <c r="I7" s="69">
        <f>I14+I19+I20</f>
        <v>2122</v>
      </c>
      <c r="J7" s="69">
        <f>J14+J19+J20</f>
        <v>0</v>
      </c>
      <c r="K7" s="69">
        <f t="shared" ref="K7:L7" si="2">K14+K19+K20</f>
        <v>0</v>
      </c>
      <c r="L7" s="69">
        <f t="shared" si="2"/>
        <v>0</v>
      </c>
      <c r="M7" s="229"/>
      <c r="N7" s="229"/>
    </row>
    <row r="8" spans="1:14" ht="67.5" customHeight="1">
      <c r="A8" s="224"/>
      <c r="B8" s="220"/>
      <c r="C8" s="229"/>
      <c r="D8" s="49" t="s">
        <v>9</v>
      </c>
      <c r="E8" s="70">
        <f t="shared" si="1"/>
        <v>638638.03</v>
      </c>
      <c r="F8" s="69">
        <f>F9+F11+F15+F16+F18</f>
        <v>128540.45</v>
      </c>
      <c r="G8" s="69">
        <f>G9+G10+G15+G16+G18</f>
        <v>131672.18</v>
      </c>
      <c r="H8" s="69">
        <f>H9+H10+H15+H16+H18</f>
        <v>94421.2</v>
      </c>
      <c r="I8" s="69">
        <f>I9+I10+I15+I16+I18</f>
        <v>94421.2</v>
      </c>
      <c r="J8" s="69">
        <f>J9+J10+J15+J16+J18</f>
        <v>63461</v>
      </c>
      <c r="K8" s="69">
        <f t="shared" ref="K8:L8" si="3">K9+K10+K15+K16+K18</f>
        <v>63061</v>
      </c>
      <c r="L8" s="69">
        <f t="shared" si="3"/>
        <v>63061</v>
      </c>
      <c r="M8" s="230"/>
      <c r="N8" s="230"/>
    </row>
    <row r="9" spans="1:14" ht="142.5" customHeight="1">
      <c r="A9" s="141" t="s">
        <v>4</v>
      </c>
      <c r="B9" s="138" t="s">
        <v>97</v>
      </c>
      <c r="C9" s="138" t="s">
        <v>98</v>
      </c>
      <c r="D9" s="45" t="s">
        <v>9</v>
      </c>
      <c r="E9" s="70">
        <f t="shared" si="1"/>
        <v>407368.3</v>
      </c>
      <c r="F9" s="83">
        <v>52101.3</v>
      </c>
      <c r="G9" s="83">
        <v>79962</v>
      </c>
      <c r="H9" s="83">
        <v>55061</v>
      </c>
      <c r="I9" s="83">
        <v>55061</v>
      </c>
      <c r="J9" s="83">
        <v>55061</v>
      </c>
      <c r="K9" s="83">
        <v>55061</v>
      </c>
      <c r="L9" s="83">
        <v>55061</v>
      </c>
      <c r="M9" s="145" t="s">
        <v>211</v>
      </c>
      <c r="N9" s="139"/>
    </row>
    <row r="10" spans="1:14" ht="34.5" customHeight="1">
      <c r="A10" s="238" t="s">
        <v>99</v>
      </c>
      <c r="B10" s="218" t="s">
        <v>100</v>
      </c>
      <c r="C10" s="218" t="s">
        <v>101</v>
      </c>
      <c r="D10" s="22" t="s">
        <v>1</v>
      </c>
      <c r="E10" s="70">
        <f t="shared" si="1"/>
        <v>196197.03000000003</v>
      </c>
      <c r="F10" s="83">
        <f>F11+F12</f>
        <v>65766.45</v>
      </c>
      <c r="G10" s="83">
        <f t="shared" ref="G10:L10" si="4">G11+G12</f>
        <v>51710.18</v>
      </c>
      <c r="H10" s="83">
        <f t="shared" si="4"/>
        <v>39360.199999999997</v>
      </c>
      <c r="I10" s="83">
        <f t="shared" si="4"/>
        <v>39360.199999999997</v>
      </c>
      <c r="J10" s="83">
        <f t="shared" si="4"/>
        <v>0</v>
      </c>
      <c r="K10" s="83">
        <f t="shared" si="4"/>
        <v>0</v>
      </c>
      <c r="L10" s="83">
        <f t="shared" si="4"/>
        <v>0</v>
      </c>
      <c r="M10" s="218" t="s">
        <v>222</v>
      </c>
      <c r="N10" s="218" t="s">
        <v>195</v>
      </c>
    </row>
    <row r="11" spans="1:14" ht="104.25" customHeight="1">
      <c r="A11" s="325"/>
      <c r="B11" s="219"/>
      <c r="C11" s="233"/>
      <c r="D11" s="21" t="s">
        <v>9</v>
      </c>
      <c r="E11" s="70">
        <f t="shared" si="1"/>
        <v>92782.35</v>
      </c>
      <c r="F11" s="83">
        <v>65766.45</v>
      </c>
      <c r="G11" s="83">
        <v>27015.9</v>
      </c>
      <c r="H11" s="83">
        <v>0</v>
      </c>
      <c r="I11" s="83">
        <v>0</v>
      </c>
      <c r="J11" s="83">
        <v>0</v>
      </c>
      <c r="K11" s="72">
        <v>0</v>
      </c>
      <c r="L11" s="72">
        <v>0</v>
      </c>
      <c r="M11" s="248"/>
      <c r="N11" s="219"/>
    </row>
    <row r="12" spans="1:14" ht="91.5" customHeight="1">
      <c r="A12" s="233"/>
      <c r="B12" s="233"/>
      <c r="C12" s="125" t="s">
        <v>53</v>
      </c>
      <c r="D12" s="91" t="s">
        <v>9</v>
      </c>
      <c r="E12" s="70">
        <f t="shared" si="1"/>
        <v>103414.68</v>
      </c>
      <c r="F12" s="83">
        <v>0</v>
      </c>
      <c r="G12" s="83">
        <v>24694.28</v>
      </c>
      <c r="H12" s="83">
        <v>39360.199999999997</v>
      </c>
      <c r="I12" s="83">
        <v>39360.199999999997</v>
      </c>
      <c r="J12" s="83">
        <v>0</v>
      </c>
      <c r="K12" s="157">
        <v>0</v>
      </c>
      <c r="L12" s="157">
        <v>0</v>
      </c>
      <c r="M12" s="92" t="s">
        <v>49</v>
      </c>
      <c r="N12" s="233"/>
    </row>
    <row r="13" spans="1:14" ht="33.75" customHeight="1">
      <c r="A13" s="314" t="s">
        <v>6</v>
      </c>
      <c r="B13" s="218" t="s">
        <v>102</v>
      </c>
      <c r="C13" s="7"/>
      <c r="D13" s="46" t="s">
        <v>1</v>
      </c>
      <c r="E13" s="70">
        <f t="shared" si="1"/>
        <v>52740.259999999995</v>
      </c>
      <c r="F13" s="72">
        <f>F14+F15+F16</f>
        <v>28340.26</v>
      </c>
      <c r="G13" s="72">
        <f t="shared" ref="G13:L13" si="5">G14+G15+G16</f>
        <v>0</v>
      </c>
      <c r="H13" s="72">
        <f t="shared" si="5"/>
        <v>0</v>
      </c>
      <c r="I13" s="72">
        <f t="shared" si="5"/>
        <v>0</v>
      </c>
      <c r="J13" s="72">
        <f t="shared" si="5"/>
        <v>8400</v>
      </c>
      <c r="K13" s="72">
        <f t="shared" si="5"/>
        <v>8000</v>
      </c>
      <c r="L13" s="72">
        <f t="shared" si="5"/>
        <v>8000</v>
      </c>
      <c r="M13" s="24"/>
      <c r="N13" s="218" t="s">
        <v>103</v>
      </c>
    </row>
    <row r="14" spans="1:14" ht="45.75">
      <c r="A14" s="315"/>
      <c r="B14" s="219"/>
      <c r="C14" s="234" t="s">
        <v>53</v>
      </c>
      <c r="D14" s="45" t="s">
        <v>0</v>
      </c>
      <c r="E14" s="70">
        <f t="shared" si="1"/>
        <v>17766.259999999998</v>
      </c>
      <c r="F14" s="86">
        <v>17766.259999999998</v>
      </c>
      <c r="G14" s="86">
        <v>0</v>
      </c>
      <c r="H14" s="87">
        <v>0</v>
      </c>
      <c r="I14" s="87">
        <v>0</v>
      </c>
      <c r="J14" s="87">
        <v>0</v>
      </c>
      <c r="K14" s="87">
        <v>0</v>
      </c>
      <c r="L14" s="87">
        <v>0</v>
      </c>
      <c r="M14" s="310" t="s">
        <v>212</v>
      </c>
      <c r="N14" s="219"/>
    </row>
    <row r="15" spans="1:14" ht="93" customHeight="1">
      <c r="A15" s="315"/>
      <c r="B15" s="219"/>
      <c r="C15" s="324"/>
      <c r="D15" s="44" t="s">
        <v>9</v>
      </c>
      <c r="E15" s="70">
        <f t="shared" si="1"/>
        <v>30039</v>
      </c>
      <c r="F15" s="84">
        <v>5639</v>
      </c>
      <c r="G15" s="84">
        <v>0</v>
      </c>
      <c r="H15" s="84">
        <v>0</v>
      </c>
      <c r="I15" s="84">
        <v>0</v>
      </c>
      <c r="J15" s="84">
        <v>8400</v>
      </c>
      <c r="K15" s="84">
        <v>8000</v>
      </c>
      <c r="L15" s="84">
        <v>8000</v>
      </c>
      <c r="M15" s="313"/>
      <c r="N15" s="219"/>
    </row>
    <row r="16" spans="1:14" ht="87.75" customHeight="1">
      <c r="A16" s="315"/>
      <c r="B16" s="219"/>
      <c r="C16" s="7" t="s">
        <v>101</v>
      </c>
      <c r="D16" s="45" t="s">
        <v>9</v>
      </c>
      <c r="E16" s="70">
        <f t="shared" si="1"/>
        <v>4935</v>
      </c>
      <c r="F16" s="86">
        <v>4935</v>
      </c>
      <c r="G16" s="86">
        <v>0</v>
      </c>
      <c r="H16" s="84">
        <v>0</v>
      </c>
      <c r="I16" s="84">
        <v>0</v>
      </c>
      <c r="J16" s="84">
        <v>0</v>
      </c>
      <c r="K16" s="84">
        <v>0</v>
      </c>
      <c r="L16" s="84">
        <v>0</v>
      </c>
      <c r="M16" s="7" t="s">
        <v>50</v>
      </c>
      <c r="N16" s="219"/>
    </row>
    <row r="17" spans="1:14" ht="25.5" customHeight="1">
      <c r="A17" s="314" t="s">
        <v>16</v>
      </c>
      <c r="B17" s="218" t="s">
        <v>176</v>
      </c>
      <c r="C17" s="22"/>
      <c r="D17" s="46" t="s">
        <v>1</v>
      </c>
      <c r="E17" s="70">
        <f t="shared" si="1"/>
        <v>7794.7</v>
      </c>
      <c r="F17" s="72">
        <f>F18+F19</f>
        <v>2160.6999999999998</v>
      </c>
      <c r="G17" s="72">
        <f t="shared" ref="G17:L17" si="6">G18+G19</f>
        <v>2614</v>
      </c>
      <c r="H17" s="72">
        <f t="shared" si="6"/>
        <v>1510</v>
      </c>
      <c r="I17" s="72">
        <f t="shared" si="6"/>
        <v>1510</v>
      </c>
      <c r="J17" s="72">
        <f t="shared" si="6"/>
        <v>0</v>
      </c>
      <c r="K17" s="72">
        <f t="shared" si="6"/>
        <v>0</v>
      </c>
      <c r="L17" s="72">
        <f t="shared" si="6"/>
        <v>0</v>
      </c>
      <c r="M17" s="22"/>
      <c r="N17" s="218" t="s">
        <v>104</v>
      </c>
    </row>
    <row r="18" spans="1:14" ht="97.5" customHeight="1">
      <c r="A18" s="315"/>
      <c r="B18" s="219"/>
      <c r="C18" s="23" t="s">
        <v>105</v>
      </c>
      <c r="D18" s="47" t="s">
        <v>9</v>
      </c>
      <c r="E18" s="70">
        <f t="shared" si="1"/>
        <v>98.7</v>
      </c>
      <c r="F18" s="85">
        <v>98.7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147" t="s">
        <v>31</v>
      </c>
      <c r="N18" s="219"/>
    </row>
    <row r="19" spans="1:14" ht="57.75" customHeight="1">
      <c r="A19" s="315"/>
      <c r="B19" s="219"/>
      <c r="C19" s="140" t="s">
        <v>53</v>
      </c>
      <c r="D19" s="44" t="s">
        <v>0</v>
      </c>
      <c r="E19" s="70">
        <f t="shared" si="1"/>
        <v>7696</v>
      </c>
      <c r="F19" s="72">
        <v>2062</v>
      </c>
      <c r="G19" s="72">
        <v>2614</v>
      </c>
      <c r="H19" s="72">
        <v>1510</v>
      </c>
      <c r="I19" s="72">
        <v>1510</v>
      </c>
      <c r="J19" s="72">
        <v>0</v>
      </c>
      <c r="K19" s="83">
        <v>0</v>
      </c>
      <c r="L19" s="83">
        <v>0</v>
      </c>
      <c r="M19" s="140" t="s">
        <v>106</v>
      </c>
      <c r="N19" s="219"/>
    </row>
    <row r="20" spans="1:14" ht="126" customHeight="1">
      <c r="A20" s="122" t="s">
        <v>17</v>
      </c>
      <c r="B20" s="93" t="s">
        <v>153</v>
      </c>
      <c r="C20" s="102" t="s">
        <v>155</v>
      </c>
      <c r="D20" s="104" t="s">
        <v>0</v>
      </c>
      <c r="E20" s="70">
        <f>F20+G20+H20+I20+J20+K20+L20</f>
        <v>2376</v>
      </c>
      <c r="F20" s="72">
        <v>540</v>
      </c>
      <c r="G20" s="72">
        <v>612</v>
      </c>
      <c r="H20" s="72">
        <v>612</v>
      </c>
      <c r="I20" s="72">
        <v>612</v>
      </c>
      <c r="J20" s="72">
        <v>0</v>
      </c>
      <c r="K20" s="72">
        <v>0</v>
      </c>
      <c r="L20" s="72">
        <v>0</v>
      </c>
      <c r="M20" s="93" t="s">
        <v>56</v>
      </c>
      <c r="N20" s="93" t="s">
        <v>154</v>
      </c>
    </row>
    <row r="21" spans="1:14" ht="30" customHeight="1">
      <c r="A21" s="223">
        <v>2</v>
      </c>
      <c r="B21" s="220" t="s">
        <v>177</v>
      </c>
      <c r="C21" s="220"/>
      <c r="D21" s="126" t="s">
        <v>1</v>
      </c>
      <c r="E21" s="70">
        <f t="shared" si="1"/>
        <v>635186.56000000006</v>
      </c>
      <c r="F21" s="70">
        <f>F22+F23</f>
        <v>102756.56</v>
      </c>
      <c r="G21" s="70">
        <f t="shared" ref="G21:L21" si="7">G22+G23</f>
        <v>99930</v>
      </c>
      <c r="H21" s="70">
        <f t="shared" si="7"/>
        <v>79500</v>
      </c>
      <c r="I21" s="70">
        <f t="shared" si="7"/>
        <v>76000</v>
      </c>
      <c r="J21" s="70">
        <f t="shared" si="7"/>
        <v>86000</v>
      </c>
      <c r="K21" s="70">
        <f t="shared" si="7"/>
        <v>93000</v>
      </c>
      <c r="L21" s="70">
        <f t="shared" si="7"/>
        <v>98000</v>
      </c>
      <c r="M21" s="220"/>
      <c r="N21" s="220"/>
    </row>
    <row r="22" spans="1:14" ht="66" customHeight="1">
      <c r="A22" s="224"/>
      <c r="B22" s="221"/>
      <c r="C22" s="221"/>
      <c r="D22" s="49" t="s">
        <v>9</v>
      </c>
      <c r="E22" s="70">
        <f t="shared" si="1"/>
        <v>617838.56000000006</v>
      </c>
      <c r="F22" s="88">
        <f>F25</f>
        <v>98208.56</v>
      </c>
      <c r="G22" s="88">
        <f t="shared" ref="G22:L22" si="8">G25</f>
        <v>96630</v>
      </c>
      <c r="H22" s="88">
        <f t="shared" si="8"/>
        <v>76000</v>
      </c>
      <c r="I22" s="88">
        <f t="shared" si="8"/>
        <v>76000</v>
      </c>
      <c r="J22" s="88">
        <f t="shared" si="8"/>
        <v>86000</v>
      </c>
      <c r="K22" s="88">
        <f t="shared" si="8"/>
        <v>90000</v>
      </c>
      <c r="L22" s="88">
        <f t="shared" si="8"/>
        <v>95000</v>
      </c>
      <c r="M22" s="221"/>
      <c r="N22" s="221"/>
    </row>
    <row r="23" spans="1:14" ht="46.5" customHeight="1">
      <c r="A23" s="225"/>
      <c r="B23" s="222"/>
      <c r="C23" s="222"/>
      <c r="D23" s="49" t="s">
        <v>37</v>
      </c>
      <c r="E23" s="70">
        <f t="shared" si="1"/>
        <v>17348</v>
      </c>
      <c r="F23" s="70">
        <f>F27</f>
        <v>4548</v>
      </c>
      <c r="G23" s="70">
        <f t="shared" ref="G23:L23" si="9">G27</f>
        <v>3300</v>
      </c>
      <c r="H23" s="70">
        <f t="shared" si="9"/>
        <v>3500</v>
      </c>
      <c r="I23" s="70">
        <f t="shared" si="9"/>
        <v>0</v>
      </c>
      <c r="J23" s="70">
        <f t="shared" si="9"/>
        <v>0</v>
      </c>
      <c r="K23" s="70">
        <f t="shared" si="9"/>
        <v>3000</v>
      </c>
      <c r="L23" s="70">
        <f t="shared" si="9"/>
        <v>3000</v>
      </c>
      <c r="M23" s="222"/>
      <c r="N23" s="222"/>
    </row>
    <row r="24" spans="1:14" ht="33" customHeight="1">
      <c r="A24" s="314" t="s">
        <v>7</v>
      </c>
      <c r="B24" s="234" t="s">
        <v>107</v>
      </c>
      <c r="C24" s="234" t="s">
        <v>108</v>
      </c>
      <c r="D24" s="46" t="s">
        <v>1</v>
      </c>
      <c r="E24" s="70">
        <f t="shared" si="1"/>
        <v>617838.56000000006</v>
      </c>
      <c r="F24" s="72">
        <f>F25</f>
        <v>98208.56</v>
      </c>
      <c r="G24" s="72">
        <f t="shared" ref="G24:L24" si="10">G25</f>
        <v>96630</v>
      </c>
      <c r="H24" s="72">
        <f t="shared" si="10"/>
        <v>76000</v>
      </c>
      <c r="I24" s="72">
        <f t="shared" si="10"/>
        <v>76000</v>
      </c>
      <c r="J24" s="72">
        <f t="shared" si="10"/>
        <v>86000</v>
      </c>
      <c r="K24" s="72">
        <f t="shared" si="10"/>
        <v>90000</v>
      </c>
      <c r="L24" s="72">
        <f t="shared" si="10"/>
        <v>95000</v>
      </c>
      <c r="M24" s="263" t="s">
        <v>56</v>
      </c>
      <c r="N24" s="263" t="s">
        <v>109</v>
      </c>
    </row>
    <row r="25" spans="1:14" ht="79.5" customHeight="1">
      <c r="A25" s="315"/>
      <c r="B25" s="317"/>
      <c r="C25" s="317"/>
      <c r="D25" s="44" t="s">
        <v>9</v>
      </c>
      <c r="E25" s="70">
        <f t="shared" si="1"/>
        <v>617838.56000000006</v>
      </c>
      <c r="F25" s="84">
        <v>98208.56</v>
      </c>
      <c r="G25" s="84">
        <v>96630</v>
      </c>
      <c r="H25" s="84">
        <v>76000</v>
      </c>
      <c r="I25" s="84">
        <v>76000</v>
      </c>
      <c r="J25" s="84">
        <v>86000</v>
      </c>
      <c r="K25" s="84">
        <v>90000</v>
      </c>
      <c r="L25" s="84">
        <v>95000</v>
      </c>
      <c r="M25" s="263"/>
      <c r="N25" s="263"/>
    </row>
    <row r="26" spans="1:14" ht="31.5" customHeight="1">
      <c r="A26" s="322" t="s">
        <v>46</v>
      </c>
      <c r="B26" s="218" t="s">
        <v>110</v>
      </c>
      <c r="C26" s="218" t="s">
        <v>111</v>
      </c>
      <c r="D26" s="44" t="s">
        <v>1</v>
      </c>
      <c r="E26" s="70">
        <f t="shared" si="1"/>
        <v>17348</v>
      </c>
      <c r="F26" s="72">
        <f>F27</f>
        <v>4548</v>
      </c>
      <c r="G26" s="72">
        <f t="shared" ref="G26:L26" si="11">G27</f>
        <v>3300</v>
      </c>
      <c r="H26" s="72">
        <f t="shared" si="11"/>
        <v>3500</v>
      </c>
      <c r="I26" s="72">
        <f t="shared" si="11"/>
        <v>0</v>
      </c>
      <c r="J26" s="72">
        <f t="shared" si="11"/>
        <v>0</v>
      </c>
      <c r="K26" s="72">
        <f t="shared" si="11"/>
        <v>3000</v>
      </c>
      <c r="L26" s="72">
        <f t="shared" si="11"/>
        <v>3000</v>
      </c>
      <c r="M26" s="218" t="s">
        <v>56</v>
      </c>
      <c r="N26" s="218" t="s">
        <v>112</v>
      </c>
    </row>
    <row r="27" spans="1:14" ht="236.25" customHeight="1">
      <c r="A27" s="323"/>
      <c r="B27" s="248"/>
      <c r="C27" s="233"/>
      <c r="D27" s="44" t="s">
        <v>37</v>
      </c>
      <c r="E27" s="70">
        <f t="shared" si="1"/>
        <v>17348</v>
      </c>
      <c r="F27" s="72">
        <v>4548</v>
      </c>
      <c r="G27" s="72">
        <v>3300</v>
      </c>
      <c r="H27" s="83">
        <v>3500</v>
      </c>
      <c r="I27" s="89">
        <v>0</v>
      </c>
      <c r="J27" s="72">
        <v>0</v>
      </c>
      <c r="K27" s="85">
        <v>3000</v>
      </c>
      <c r="L27" s="85">
        <v>3000</v>
      </c>
      <c r="M27" s="248"/>
      <c r="N27" s="248"/>
    </row>
    <row r="28" spans="1:14" ht="31.5" customHeight="1">
      <c r="A28" s="220" t="s">
        <v>20</v>
      </c>
      <c r="B28" s="220" t="s">
        <v>178</v>
      </c>
      <c r="C28" s="319"/>
      <c r="D28" s="48" t="s">
        <v>1</v>
      </c>
      <c r="E28" s="70">
        <f t="shared" si="1"/>
        <v>167458.4</v>
      </c>
      <c r="F28" s="70">
        <f>F29+F30</f>
        <v>22992.6</v>
      </c>
      <c r="G28" s="70">
        <f t="shared" ref="G28:L28" si="12">G29+G30</f>
        <v>31375.8</v>
      </c>
      <c r="H28" s="70">
        <f t="shared" si="12"/>
        <v>23500</v>
      </c>
      <c r="I28" s="70">
        <f t="shared" si="12"/>
        <v>23500</v>
      </c>
      <c r="J28" s="70">
        <f t="shared" si="12"/>
        <v>21390</v>
      </c>
      <c r="K28" s="70">
        <f t="shared" si="12"/>
        <v>22300</v>
      </c>
      <c r="L28" s="70">
        <f t="shared" si="12"/>
        <v>22400</v>
      </c>
      <c r="M28" s="220"/>
      <c r="N28" s="220"/>
    </row>
    <row r="29" spans="1:14" ht="66.75" customHeight="1">
      <c r="A29" s="221"/>
      <c r="B29" s="221"/>
      <c r="C29" s="320"/>
      <c r="D29" s="48" t="s">
        <v>9</v>
      </c>
      <c r="E29" s="70">
        <f t="shared" si="1"/>
        <v>160758.39999999999</v>
      </c>
      <c r="F29" s="70">
        <f>F32+F35+F37+F39+F41+F43+F45</f>
        <v>22992.6</v>
      </c>
      <c r="G29" s="70">
        <f t="shared" ref="G29:L29" si="13">G32+G35+G37+G39+G41+G43+G45</f>
        <v>24675.8</v>
      </c>
      <c r="H29" s="70">
        <f t="shared" si="13"/>
        <v>23500</v>
      </c>
      <c r="I29" s="70">
        <f t="shared" si="13"/>
        <v>23500</v>
      </c>
      <c r="J29" s="70">
        <f t="shared" si="13"/>
        <v>21390</v>
      </c>
      <c r="K29" s="70">
        <f t="shared" si="13"/>
        <v>22300</v>
      </c>
      <c r="L29" s="70">
        <f t="shared" si="13"/>
        <v>22400</v>
      </c>
      <c r="M29" s="221"/>
      <c r="N29" s="221"/>
    </row>
    <row r="30" spans="1:14" ht="46.5" customHeight="1">
      <c r="A30" s="318"/>
      <c r="B30" s="318"/>
      <c r="C30" s="321"/>
      <c r="D30" s="48" t="s">
        <v>37</v>
      </c>
      <c r="E30" s="70">
        <f t="shared" si="1"/>
        <v>6700</v>
      </c>
      <c r="F30" s="69">
        <f>F33+F46</f>
        <v>0</v>
      </c>
      <c r="G30" s="69">
        <f t="shared" ref="G30:L30" si="14">G33+G46</f>
        <v>6700</v>
      </c>
      <c r="H30" s="69">
        <f t="shared" si="14"/>
        <v>0</v>
      </c>
      <c r="I30" s="69">
        <f t="shared" si="14"/>
        <v>0</v>
      </c>
      <c r="J30" s="69">
        <f t="shared" si="14"/>
        <v>0</v>
      </c>
      <c r="K30" s="69">
        <f t="shared" si="14"/>
        <v>0</v>
      </c>
      <c r="L30" s="69">
        <f t="shared" si="14"/>
        <v>0</v>
      </c>
      <c r="M30" s="318"/>
      <c r="N30" s="318"/>
    </row>
    <row r="31" spans="1:14" ht="32.25" customHeight="1">
      <c r="A31" s="314" t="s">
        <v>113</v>
      </c>
      <c r="B31" s="218" t="s">
        <v>234</v>
      </c>
      <c r="C31" s="234" t="s">
        <v>111</v>
      </c>
      <c r="D31" s="44" t="s">
        <v>1</v>
      </c>
      <c r="E31" s="70">
        <f t="shared" si="1"/>
        <v>158004.79999999999</v>
      </c>
      <c r="F31" s="72">
        <f>F32</f>
        <v>14839</v>
      </c>
      <c r="G31" s="72">
        <f>G32+G33</f>
        <v>31075.8</v>
      </c>
      <c r="H31" s="72">
        <f t="shared" ref="H31:L31" si="15">H32</f>
        <v>23500</v>
      </c>
      <c r="I31" s="72">
        <f t="shared" si="15"/>
        <v>23500</v>
      </c>
      <c r="J31" s="72">
        <f t="shared" si="15"/>
        <v>21090</v>
      </c>
      <c r="K31" s="72">
        <f t="shared" si="15"/>
        <v>22000</v>
      </c>
      <c r="L31" s="72">
        <f t="shared" si="15"/>
        <v>22000</v>
      </c>
      <c r="M31" s="218" t="s">
        <v>56</v>
      </c>
      <c r="N31" s="218" t="s">
        <v>114</v>
      </c>
    </row>
    <row r="32" spans="1:14" ht="162" customHeight="1">
      <c r="A32" s="315"/>
      <c r="B32" s="219"/>
      <c r="C32" s="317"/>
      <c r="D32" s="45" t="s">
        <v>9</v>
      </c>
      <c r="E32" s="70">
        <f t="shared" si="1"/>
        <v>151604.79999999999</v>
      </c>
      <c r="F32" s="83">
        <v>14839</v>
      </c>
      <c r="G32" s="83">
        <v>24675.8</v>
      </c>
      <c r="H32" s="83">
        <v>23500</v>
      </c>
      <c r="I32" s="83">
        <v>23500</v>
      </c>
      <c r="J32" s="83">
        <v>21090</v>
      </c>
      <c r="K32" s="72">
        <v>22000</v>
      </c>
      <c r="L32" s="72">
        <v>22000</v>
      </c>
      <c r="M32" s="219"/>
      <c r="N32" s="219"/>
    </row>
    <row r="33" spans="1:14" ht="294" customHeight="1">
      <c r="A33" s="316"/>
      <c r="B33" s="233"/>
      <c r="C33" s="236"/>
      <c r="D33" s="45" t="s">
        <v>37</v>
      </c>
      <c r="E33" s="70">
        <f t="shared" si="1"/>
        <v>6400</v>
      </c>
      <c r="F33" s="83">
        <v>0</v>
      </c>
      <c r="G33" s="83">
        <v>6400</v>
      </c>
      <c r="H33" s="83">
        <v>0</v>
      </c>
      <c r="I33" s="83">
        <v>0</v>
      </c>
      <c r="J33" s="83">
        <v>0</v>
      </c>
      <c r="K33" s="157">
        <v>0</v>
      </c>
      <c r="L33" s="157">
        <v>0</v>
      </c>
      <c r="M33" s="268"/>
      <c r="N33" s="268"/>
    </row>
    <row r="34" spans="1:14" ht="31.5" customHeight="1">
      <c r="A34" s="309" t="s">
        <v>115</v>
      </c>
      <c r="B34" s="263" t="s">
        <v>116</v>
      </c>
      <c r="C34" s="310" t="s">
        <v>111</v>
      </c>
      <c r="D34" s="44" t="s">
        <v>1</v>
      </c>
      <c r="E34" s="70">
        <f t="shared" si="1"/>
        <v>1680</v>
      </c>
      <c r="F34" s="72">
        <f>F35</f>
        <v>1680</v>
      </c>
      <c r="G34" s="72">
        <f t="shared" ref="G34:L34" si="16">G35</f>
        <v>0</v>
      </c>
      <c r="H34" s="72">
        <f t="shared" si="16"/>
        <v>0</v>
      </c>
      <c r="I34" s="72">
        <f t="shared" si="16"/>
        <v>0</v>
      </c>
      <c r="J34" s="72">
        <f t="shared" si="16"/>
        <v>0</v>
      </c>
      <c r="K34" s="72">
        <f t="shared" si="16"/>
        <v>0</v>
      </c>
      <c r="L34" s="72">
        <f t="shared" si="16"/>
        <v>0</v>
      </c>
      <c r="M34" s="263" t="s">
        <v>56</v>
      </c>
      <c r="N34" s="263" t="s">
        <v>114</v>
      </c>
    </row>
    <row r="35" spans="1:14" ht="57">
      <c r="A35" s="309"/>
      <c r="B35" s="263"/>
      <c r="C35" s="310"/>
      <c r="D35" s="45" t="s">
        <v>9</v>
      </c>
      <c r="E35" s="70">
        <f t="shared" si="1"/>
        <v>1680</v>
      </c>
      <c r="F35" s="72">
        <v>1680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263"/>
      <c r="N35" s="263"/>
    </row>
    <row r="36" spans="1:14" ht="31.5" customHeight="1">
      <c r="A36" s="309" t="s">
        <v>55</v>
      </c>
      <c r="B36" s="263" t="s">
        <v>117</v>
      </c>
      <c r="C36" s="310" t="s">
        <v>111</v>
      </c>
      <c r="D36" s="44" t="s">
        <v>1</v>
      </c>
      <c r="E36" s="70">
        <f t="shared" si="1"/>
        <v>5775</v>
      </c>
      <c r="F36" s="72">
        <f>F37</f>
        <v>5775</v>
      </c>
      <c r="G36" s="72">
        <f t="shared" ref="G36:L36" si="17">G37</f>
        <v>0</v>
      </c>
      <c r="H36" s="72">
        <f t="shared" si="17"/>
        <v>0</v>
      </c>
      <c r="I36" s="72">
        <f t="shared" si="17"/>
        <v>0</v>
      </c>
      <c r="J36" s="72">
        <f t="shared" si="17"/>
        <v>0</v>
      </c>
      <c r="K36" s="72">
        <f t="shared" si="17"/>
        <v>0</v>
      </c>
      <c r="L36" s="72">
        <f t="shared" si="17"/>
        <v>0</v>
      </c>
      <c r="M36" s="263" t="s">
        <v>56</v>
      </c>
      <c r="N36" s="263" t="s">
        <v>114</v>
      </c>
    </row>
    <row r="37" spans="1:14" ht="64.5" customHeight="1">
      <c r="A37" s="309"/>
      <c r="B37" s="263"/>
      <c r="C37" s="310"/>
      <c r="D37" s="45" t="s">
        <v>9</v>
      </c>
      <c r="E37" s="70">
        <f t="shared" si="1"/>
        <v>5775</v>
      </c>
      <c r="F37" s="72">
        <v>5775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263"/>
      <c r="N37" s="263"/>
    </row>
    <row r="38" spans="1:14" ht="31.5" customHeight="1">
      <c r="A38" s="309" t="s">
        <v>60</v>
      </c>
      <c r="B38" s="263" t="s">
        <v>118</v>
      </c>
      <c r="C38" s="310" t="s">
        <v>111</v>
      </c>
      <c r="D38" s="44" t="s">
        <v>1</v>
      </c>
      <c r="E38" s="70">
        <f t="shared" si="1"/>
        <v>245</v>
      </c>
      <c r="F38" s="72">
        <f>F39</f>
        <v>245</v>
      </c>
      <c r="G38" s="72">
        <f t="shared" ref="G38:L42" si="18">G39</f>
        <v>0</v>
      </c>
      <c r="H38" s="72">
        <f t="shared" si="18"/>
        <v>0</v>
      </c>
      <c r="I38" s="72">
        <f t="shared" si="18"/>
        <v>0</v>
      </c>
      <c r="J38" s="72">
        <f t="shared" si="18"/>
        <v>0</v>
      </c>
      <c r="K38" s="72">
        <f t="shared" si="18"/>
        <v>0</v>
      </c>
      <c r="L38" s="72">
        <f t="shared" si="18"/>
        <v>0</v>
      </c>
      <c r="M38" s="263" t="s">
        <v>56</v>
      </c>
      <c r="N38" s="263" t="s">
        <v>114</v>
      </c>
    </row>
    <row r="39" spans="1:14" ht="57">
      <c r="A39" s="309"/>
      <c r="B39" s="263"/>
      <c r="C39" s="310"/>
      <c r="D39" s="45" t="s">
        <v>9</v>
      </c>
      <c r="E39" s="70">
        <f t="shared" si="1"/>
        <v>245</v>
      </c>
      <c r="F39" s="72">
        <v>245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263"/>
      <c r="N39" s="263"/>
    </row>
    <row r="40" spans="1:14" ht="31.5" customHeight="1">
      <c r="A40" s="309" t="s">
        <v>119</v>
      </c>
      <c r="B40" s="263" t="s">
        <v>120</v>
      </c>
      <c r="C40" s="310" t="s">
        <v>111</v>
      </c>
      <c r="D40" s="44" t="s">
        <v>1</v>
      </c>
      <c r="E40" s="70">
        <f t="shared" si="1"/>
        <v>178.6</v>
      </c>
      <c r="F40" s="72">
        <f>F41</f>
        <v>178.6</v>
      </c>
      <c r="G40" s="72">
        <f t="shared" si="18"/>
        <v>0</v>
      </c>
      <c r="H40" s="72">
        <f t="shared" si="18"/>
        <v>0</v>
      </c>
      <c r="I40" s="72">
        <f t="shared" si="18"/>
        <v>0</v>
      </c>
      <c r="J40" s="72">
        <f t="shared" si="18"/>
        <v>0</v>
      </c>
      <c r="K40" s="72">
        <f t="shared" si="18"/>
        <v>0</v>
      </c>
      <c r="L40" s="72">
        <f t="shared" si="18"/>
        <v>0</v>
      </c>
      <c r="M40" s="263" t="s">
        <v>56</v>
      </c>
      <c r="N40" s="263" t="s">
        <v>114</v>
      </c>
    </row>
    <row r="41" spans="1:14" ht="80.25" customHeight="1">
      <c r="A41" s="309"/>
      <c r="B41" s="263"/>
      <c r="C41" s="310"/>
      <c r="D41" s="45" t="s">
        <v>9</v>
      </c>
      <c r="E41" s="70">
        <f t="shared" si="1"/>
        <v>178.6</v>
      </c>
      <c r="F41" s="72">
        <v>178.6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263"/>
      <c r="N41" s="263"/>
    </row>
    <row r="42" spans="1:14" ht="31.5" customHeight="1">
      <c r="A42" s="309" t="s">
        <v>121</v>
      </c>
      <c r="B42" s="263" t="s">
        <v>122</v>
      </c>
      <c r="C42" s="310" t="s">
        <v>111</v>
      </c>
      <c r="D42" s="44" t="s">
        <v>1</v>
      </c>
      <c r="E42" s="70">
        <f t="shared" si="1"/>
        <v>275</v>
      </c>
      <c r="F42" s="72">
        <f>F43</f>
        <v>275</v>
      </c>
      <c r="G42" s="72">
        <f t="shared" si="18"/>
        <v>0</v>
      </c>
      <c r="H42" s="72">
        <f t="shared" si="18"/>
        <v>0</v>
      </c>
      <c r="I42" s="72">
        <f t="shared" si="18"/>
        <v>0</v>
      </c>
      <c r="J42" s="72">
        <f t="shared" si="18"/>
        <v>0</v>
      </c>
      <c r="K42" s="72">
        <f t="shared" si="18"/>
        <v>0</v>
      </c>
      <c r="L42" s="72">
        <f t="shared" si="18"/>
        <v>0</v>
      </c>
      <c r="M42" s="263" t="s">
        <v>56</v>
      </c>
      <c r="N42" s="263" t="s">
        <v>114</v>
      </c>
    </row>
    <row r="43" spans="1:14" ht="80.25" customHeight="1">
      <c r="A43" s="309"/>
      <c r="B43" s="263"/>
      <c r="C43" s="310"/>
      <c r="D43" s="45" t="s">
        <v>9</v>
      </c>
      <c r="E43" s="70">
        <f t="shared" si="1"/>
        <v>275</v>
      </c>
      <c r="F43" s="72">
        <v>275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263"/>
      <c r="N43" s="263"/>
    </row>
    <row r="44" spans="1:14" ht="31.5" customHeight="1">
      <c r="A44" s="309" t="s">
        <v>164</v>
      </c>
      <c r="B44" s="263" t="s">
        <v>165</v>
      </c>
      <c r="C44" s="310" t="s">
        <v>111</v>
      </c>
      <c r="D44" s="44" t="s">
        <v>1</v>
      </c>
      <c r="E44" s="70">
        <f t="shared" si="1"/>
        <v>1300</v>
      </c>
      <c r="F44" s="72">
        <f>F45+F46</f>
        <v>0</v>
      </c>
      <c r="G44" s="72">
        <f t="shared" ref="G44:L44" si="19">G45+G46</f>
        <v>300</v>
      </c>
      <c r="H44" s="72">
        <f t="shared" si="19"/>
        <v>0</v>
      </c>
      <c r="I44" s="72">
        <f t="shared" si="19"/>
        <v>0</v>
      </c>
      <c r="J44" s="72">
        <f t="shared" si="19"/>
        <v>300</v>
      </c>
      <c r="K44" s="72">
        <f t="shared" si="19"/>
        <v>300</v>
      </c>
      <c r="L44" s="72">
        <f t="shared" si="19"/>
        <v>400</v>
      </c>
      <c r="M44" s="218" t="s">
        <v>56</v>
      </c>
      <c r="N44" s="218" t="s">
        <v>166</v>
      </c>
    </row>
    <row r="45" spans="1:14" ht="66.75" customHeight="1">
      <c r="A45" s="311"/>
      <c r="B45" s="312"/>
      <c r="C45" s="313"/>
      <c r="D45" s="44" t="s">
        <v>9</v>
      </c>
      <c r="E45" s="70">
        <f t="shared" si="1"/>
        <v>1000</v>
      </c>
      <c r="F45" s="72">
        <v>0</v>
      </c>
      <c r="G45" s="72">
        <v>0</v>
      </c>
      <c r="H45" s="72">
        <v>0</v>
      </c>
      <c r="I45" s="72">
        <v>0</v>
      </c>
      <c r="J45" s="72">
        <v>300</v>
      </c>
      <c r="K45" s="72">
        <v>300</v>
      </c>
      <c r="L45" s="72">
        <v>400</v>
      </c>
      <c r="M45" s="239"/>
      <c r="N45" s="239"/>
    </row>
    <row r="46" spans="1:14" ht="35.25" customHeight="1">
      <c r="A46" s="311"/>
      <c r="B46" s="312"/>
      <c r="C46" s="313"/>
      <c r="D46" s="44" t="s">
        <v>37</v>
      </c>
      <c r="E46" s="70">
        <f t="shared" si="1"/>
        <v>300</v>
      </c>
      <c r="F46" s="72">
        <v>0</v>
      </c>
      <c r="G46" s="72">
        <v>300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233"/>
      <c r="N46" s="233"/>
    </row>
    <row r="47" spans="1:14" ht="29.25" customHeight="1">
      <c r="A47" s="260" t="s">
        <v>123</v>
      </c>
      <c r="B47" s="261"/>
      <c r="C47" s="261"/>
      <c r="D47" s="262"/>
      <c r="E47" s="70">
        <f t="shared" si="1"/>
        <v>1469121.25</v>
      </c>
      <c r="F47" s="71">
        <f>F48+F49+F50</f>
        <v>274657.87</v>
      </c>
      <c r="G47" s="71">
        <f t="shared" ref="G47:L47" si="20">G48+G49+G50</f>
        <v>266203.98</v>
      </c>
      <c r="H47" s="71">
        <f t="shared" si="20"/>
        <v>199543.2</v>
      </c>
      <c r="I47" s="71">
        <f t="shared" si="20"/>
        <v>196043.2</v>
      </c>
      <c r="J47" s="71">
        <f t="shared" si="20"/>
        <v>170851</v>
      </c>
      <c r="K47" s="71">
        <f t="shared" si="20"/>
        <v>178361</v>
      </c>
      <c r="L47" s="71">
        <f t="shared" si="20"/>
        <v>183461</v>
      </c>
      <c r="M47" s="304"/>
      <c r="N47" s="305"/>
    </row>
    <row r="48" spans="1:14" ht="30" customHeight="1">
      <c r="A48" s="306" t="s">
        <v>124</v>
      </c>
      <c r="B48" s="307"/>
      <c r="C48" s="307"/>
      <c r="D48" s="308"/>
      <c r="E48" s="70">
        <f t="shared" si="1"/>
        <v>1417234.99</v>
      </c>
      <c r="F48" s="71">
        <f>F8+F22+F29</f>
        <v>249741.61000000002</v>
      </c>
      <c r="G48" s="71">
        <f t="shared" ref="G48:L48" si="21">G8+G22+G29</f>
        <v>252977.97999999998</v>
      </c>
      <c r="H48" s="71">
        <f t="shared" si="21"/>
        <v>193921.2</v>
      </c>
      <c r="I48" s="71">
        <f t="shared" si="21"/>
        <v>193921.2</v>
      </c>
      <c r="J48" s="71">
        <f t="shared" si="21"/>
        <v>170851</v>
      </c>
      <c r="K48" s="71">
        <f t="shared" si="21"/>
        <v>175361</v>
      </c>
      <c r="L48" s="71">
        <f t="shared" si="21"/>
        <v>180461</v>
      </c>
      <c r="M48" s="304"/>
      <c r="N48" s="305"/>
    </row>
    <row r="49" spans="1:14" ht="27.75" customHeight="1">
      <c r="A49" s="306" t="s">
        <v>0</v>
      </c>
      <c r="B49" s="307"/>
      <c r="C49" s="307"/>
      <c r="D49" s="308"/>
      <c r="E49" s="70">
        <f t="shared" si="1"/>
        <v>27838.26</v>
      </c>
      <c r="F49" s="71">
        <f>F7</f>
        <v>20368.259999999998</v>
      </c>
      <c r="G49" s="71">
        <f t="shared" ref="G49:L49" si="22">G7</f>
        <v>3226</v>
      </c>
      <c r="H49" s="71">
        <f t="shared" si="22"/>
        <v>2122</v>
      </c>
      <c r="I49" s="71">
        <f t="shared" si="22"/>
        <v>2122</v>
      </c>
      <c r="J49" s="71">
        <f t="shared" si="22"/>
        <v>0</v>
      </c>
      <c r="K49" s="71">
        <f t="shared" si="22"/>
        <v>0</v>
      </c>
      <c r="L49" s="71">
        <f t="shared" si="22"/>
        <v>0</v>
      </c>
      <c r="M49" s="304"/>
      <c r="N49" s="305"/>
    </row>
    <row r="50" spans="1:14" ht="28.5" customHeight="1">
      <c r="A50" s="306" t="s">
        <v>37</v>
      </c>
      <c r="B50" s="307"/>
      <c r="C50" s="307"/>
      <c r="D50" s="308"/>
      <c r="E50" s="70">
        <f t="shared" si="1"/>
        <v>24048</v>
      </c>
      <c r="F50" s="71">
        <f>F23+F30</f>
        <v>4548</v>
      </c>
      <c r="G50" s="71">
        <f t="shared" ref="G50:L50" si="23">G23+G30</f>
        <v>10000</v>
      </c>
      <c r="H50" s="71">
        <f t="shared" si="23"/>
        <v>3500</v>
      </c>
      <c r="I50" s="71">
        <f t="shared" si="23"/>
        <v>0</v>
      </c>
      <c r="J50" s="71">
        <f t="shared" si="23"/>
        <v>0</v>
      </c>
      <c r="K50" s="71">
        <f t="shared" si="23"/>
        <v>3000</v>
      </c>
      <c r="L50" s="71">
        <f t="shared" si="23"/>
        <v>3000</v>
      </c>
      <c r="M50" s="304"/>
      <c r="N50" s="305"/>
    </row>
  </sheetData>
  <mergeCells count="89">
    <mergeCell ref="G1:N1"/>
    <mergeCell ref="A2:N2"/>
    <mergeCell ref="A3:A4"/>
    <mergeCell ref="B3:B4"/>
    <mergeCell ref="C3:C4"/>
    <mergeCell ref="D3:D4"/>
    <mergeCell ref="E3:E4"/>
    <mergeCell ref="M3:M4"/>
    <mergeCell ref="N3:N4"/>
    <mergeCell ref="F3:L3"/>
    <mergeCell ref="A6:A8"/>
    <mergeCell ref="B6:B8"/>
    <mergeCell ref="C6:C8"/>
    <mergeCell ref="M6:M8"/>
    <mergeCell ref="N6:N8"/>
    <mergeCell ref="C10:C11"/>
    <mergeCell ref="M10:M11"/>
    <mergeCell ref="A13:A16"/>
    <mergeCell ref="B13:B16"/>
    <mergeCell ref="N13:N16"/>
    <mergeCell ref="C14:C15"/>
    <mergeCell ref="M14:M15"/>
    <mergeCell ref="A10:A12"/>
    <mergeCell ref="B10:B12"/>
    <mergeCell ref="N10:N12"/>
    <mergeCell ref="A17:A19"/>
    <mergeCell ref="B17:B19"/>
    <mergeCell ref="N17:N19"/>
    <mergeCell ref="A21:A23"/>
    <mergeCell ref="B21:B23"/>
    <mergeCell ref="C21:C23"/>
    <mergeCell ref="M21:M23"/>
    <mergeCell ref="N21:N23"/>
    <mergeCell ref="A26:A27"/>
    <mergeCell ref="B26:B27"/>
    <mergeCell ref="C26:C27"/>
    <mergeCell ref="M26:M27"/>
    <mergeCell ref="N26:N27"/>
    <mergeCell ref="A24:A25"/>
    <mergeCell ref="B24:B25"/>
    <mergeCell ref="C24:C25"/>
    <mergeCell ref="M24:M25"/>
    <mergeCell ref="N24:N25"/>
    <mergeCell ref="A28:A30"/>
    <mergeCell ref="B28:B30"/>
    <mergeCell ref="C28:C30"/>
    <mergeCell ref="M28:M30"/>
    <mergeCell ref="N28:N30"/>
    <mergeCell ref="A31:A33"/>
    <mergeCell ref="B31:B33"/>
    <mergeCell ref="C31:C33"/>
    <mergeCell ref="M31:M33"/>
    <mergeCell ref="N31:N33"/>
    <mergeCell ref="A36:A37"/>
    <mergeCell ref="B36:B37"/>
    <mergeCell ref="C36:C37"/>
    <mergeCell ref="M36:M37"/>
    <mergeCell ref="N36:N37"/>
    <mergeCell ref="A34:A35"/>
    <mergeCell ref="B34:B35"/>
    <mergeCell ref="C34:C35"/>
    <mergeCell ref="M34:M35"/>
    <mergeCell ref="N34:N35"/>
    <mergeCell ref="N38:N39"/>
    <mergeCell ref="A40:A41"/>
    <mergeCell ref="B40:B41"/>
    <mergeCell ref="C40:C41"/>
    <mergeCell ref="M40:M41"/>
    <mergeCell ref="N40:N41"/>
    <mergeCell ref="A38:A39"/>
    <mergeCell ref="B38:B39"/>
    <mergeCell ref="C38:C39"/>
    <mergeCell ref="M38:M39"/>
    <mergeCell ref="N42:N43"/>
    <mergeCell ref="A47:D47"/>
    <mergeCell ref="M47:M50"/>
    <mergeCell ref="N47:N50"/>
    <mergeCell ref="A48:D48"/>
    <mergeCell ref="A49:D49"/>
    <mergeCell ref="A50:D50"/>
    <mergeCell ref="A42:A43"/>
    <mergeCell ref="B42:B43"/>
    <mergeCell ref="C42:C43"/>
    <mergeCell ref="M42:M43"/>
    <mergeCell ref="A44:A46"/>
    <mergeCell ref="B44:B46"/>
    <mergeCell ref="C44:C46"/>
    <mergeCell ref="M44:M46"/>
    <mergeCell ref="N44:N46"/>
  </mergeCells>
  <pageMargins left="0.11811023622047245" right="0.11811023622047245" top="0.15748031496062992" bottom="0.15748031496062992" header="0" footer="0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5"/>
  <sheetViews>
    <sheetView workbookViewId="0">
      <selection activeCell="I5" sqref="I5:O5"/>
    </sheetView>
  </sheetViews>
  <sheetFormatPr defaultRowHeight="15"/>
  <cols>
    <col min="1" max="1" width="6.7109375" customWidth="1"/>
    <col min="2" max="2" width="14.7109375" customWidth="1"/>
    <col min="3" max="3" width="12.42578125" customWidth="1"/>
    <col min="4" max="4" width="9.7109375" customWidth="1"/>
    <col min="5" max="5" width="20.85546875" customWidth="1"/>
    <col min="6" max="6" width="7.5703125" customWidth="1"/>
    <col min="9" max="9" width="6" customWidth="1"/>
    <col min="10" max="10" width="7.42578125" customWidth="1"/>
    <col min="11" max="11" width="7.7109375" customWidth="1"/>
    <col min="12" max="12" width="7.5703125" customWidth="1"/>
    <col min="13" max="14" width="7.28515625" customWidth="1"/>
    <col min="15" max="15" width="7" customWidth="1"/>
  </cols>
  <sheetData>
    <row r="1" spans="1:15">
      <c r="A1" s="26"/>
      <c r="B1" s="26"/>
      <c r="C1" s="26"/>
      <c r="D1" s="26"/>
      <c r="E1" s="26"/>
      <c r="F1" s="26"/>
      <c r="G1" s="26"/>
      <c r="H1" s="289" t="s">
        <v>125</v>
      </c>
      <c r="I1" s="290"/>
      <c r="J1" s="290"/>
      <c r="K1" s="290"/>
      <c r="L1" s="290"/>
      <c r="M1" s="290"/>
    </row>
    <row r="2" spans="1:15">
      <c r="A2" s="301" t="s">
        <v>126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27"/>
    </row>
    <row r="3" spans="1:15">
      <c r="A3" s="336" t="s">
        <v>127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290"/>
    </row>
    <row r="4" spans="1:1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7"/>
    </row>
    <row r="5" spans="1:15">
      <c r="A5" s="293" t="s">
        <v>2</v>
      </c>
      <c r="B5" s="293" t="s">
        <v>68</v>
      </c>
      <c r="C5" s="297" t="s">
        <v>69</v>
      </c>
      <c r="D5" s="297"/>
      <c r="E5" s="297" t="s">
        <v>70</v>
      </c>
      <c r="F5" s="298" t="s">
        <v>71</v>
      </c>
      <c r="G5" s="299" t="s">
        <v>72</v>
      </c>
      <c r="H5" s="298" t="s">
        <v>73</v>
      </c>
      <c r="I5" s="295" t="s">
        <v>74</v>
      </c>
      <c r="J5" s="302"/>
      <c r="K5" s="302"/>
      <c r="L5" s="302"/>
      <c r="M5" s="303"/>
      <c r="N5" s="334"/>
      <c r="O5" s="335"/>
    </row>
    <row r="6" spans="1:15" ht="51">
      <c r="A6" s="294"/>
      <c r="B6" s="233"/>
      <c r="C6" s="29" t="s">
        <v>75</v>
      </c>
      <c r="D6" s="30" t="s">
        <v>76</v>
      </c>
      <c r="E6" s="297"/>
      <c r="F6" s="298"/>
      <c r="G6" s="300"/>
      <c r="H6" s="298"/>
      <c r="I6" s="30">
        <v>2018</v>
      </c>
      <c r="J6" s="30">
        <v>2019</v>
      </c>
      <c r="K6" s="30">
        <v>2020</v>
      </c>
      <c r="L6" s="30">
        <v>2021</v>
      </c>
      <c r="M6" s="30">
        <v>2022</v>
      </c>
      <c r="N6" s="152">
        <v>2023</v>
      </c>
      <c r="O6" s="152">
        <v>2024</v>
      </c>
    </row>
    <row r="7" spans="1:15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159">
        <v>14</v>
      </c>
      <c r="O7" s="159">
        <v>15</v>
      </c>
    </row>
    <row r="8" spans="1:15" ht="96" customHeight="1">
      <c r="A8" s="33">
        <v>1</v>
      </c>
      <c r="B8" s="32" t="s">
        <v>128</v>
      </c>
      <c r="C8" s="34">
        <v>638638.03</v>
      </c>
      <c r="D8" s="34">
        <v>27838.26</v>
      </c>
      <c r="E8" s="36" t="s">
        <v>129</v>
      </c>
      <c r="F8" s="37" t="s">
        <v>79</v>
      </c>
      <c r="G8" s="37" t="s">
        <v>92</v>
      </c>
      <c r="H8" s="38">
        <v>0</v>
      </c>
      <c r="I8" s="39">
        <v>1</v>
      </c>
      <c r="J8" s="39">
        <v>1</v>
      </c>
      <c r="K8" s="39">
        <v>1</v>
      </c>
      <c r="L8" s="39">
        <v>1</v>
      </c>
      <c r="M8" s="39">
        <v>1</v>
      </c>
      <c r="N8" s="39">
        <v>1</v>
      </c>
      <c r="O8" s="39">
        <v>1</v>
      </c>
    </row>
    <row r="9" spans="1:15" ht="82.5" customHeight="1">
      <c r="A9" s="33">
        <v>2</v>
      </c>
      <c r="B9" s="281" t="s">
        <v>130</v>
      </c>
      <c r="C9" s="278">
        <v>617838.56000000006</v>
      </c>
      <c r="D9" s="279">
        <v>17348</v>
      </c>
      <c r="E9" s="36" t="s">
        <v>131</v>
      </c>
      <c r="F9" s="37" t="s">
        <v>132</v>
      </c>
      <c r="G9" s="37" t="s">
        <v>92</v>
      </c>
      <c r="H9" s="38">
        <v>82.14</v>
      </c>
      <c r="I9" s="40">
        <v>88.12</v>
      </c>
      <c r="J9" s="40">
        <v>94.1</v>
      </c>
      <c r="K9" s="40">
        <v>98.1</v>
      </c>
      <c r="L9" s="39">
        <v>100</v>
      </c>
      <c r="M9" s="33">
        <v>100</v>
      </c>
      <c r="N9" s="39">
        <v>100</v>
      </c>
      <c r="O9" s="39">
        <v>100</v>
      </c>
    </row>
    <row r="10" spans="1:15" ht="92.25" customHeight="1">
      <c r="A10" s="35" t="s">
        <v>7</v>
      </c>
      <c r="B10" s="282"/>
      <c r="C10" s="283"/>
      <c r="D10" s="284"/>
      <c r="E10" s="36" t="s">
        <v>133</v>
      </c>
      <c r="F10" s="37" t="s">
        <v>132</v>
      </c>
      <c r="G10" s="37" t="s">
        <v>92</v>
      </c>
      <c r="H10" s="38">
        <v>13.45</v>
      </c>
      <c r="I10" s="40">
        <v>10.7</v>
      </c>
      <c r="J10" s="40">
        <v>2.71</v>
      </c>
      <c r="K10" s="40">
        <v>0</v>
      </c>
      <c r="L10" s="39">
        <v>0</v>
      </c>
      <c r="M10" s="33">
        <v>0</v>
      </c>
      <c r="N10" s="39">
        <v>0</v>
      </c>
      <c r="O10" s="39">
        <v>0</v>
      </c>
    </row>
    <row r="11" spans="1:15" ht="89.25" customHeight="1">
      <c r="A11" s="35" t="s">
        <v>46</v>
      </c>
      <c r="B11" s="282"/>
      <c r="C11" s="283"/>
      <c r="D11" s="284"/>
      <c r="E11" s="36" t="s">
        <v>134</v>
      </c>
      <c r="F11" s="37" t="s">
        <v>132</v>
      </c>
      <c r="G11" s="37" t="s">
        <v>92</v>
      </c>
      <c r="H11" s="38">
        <v>98</v>
      </c>
      <c r="I11" s="40">
        <v>100</v>
      </c>
      <c r="J11" s="40">
        <v>100</v>
      </c>
      <c r="K11" s="40">
        <v>100</v>
      </c>
      <c r="L11" s="39">
        <v>100</v>
      </c>
      <c r="M11" s="33">
        <v>100</v>
      </c>
      <c r="N11" s="39">
        <v>100</v>
      </c>
      <c r="O11" s="39">
        <v>100</v>
      </c>
    </row>
    <row r="12" spans="1:15" ht="122.25" customHeight="1">
      <c r="A12" s="35" t="s">
        <v>47</v>
      </c>
      <c r="B12" s="282"/>
      <c r="C12" s="283"/>
      <c r="D12" s="284"/>
      <c r="E12" s="36" t="s">
        <v>183</v>
      </c>
      <c r="F12" s="37" t="s">
        <v>132</v>
      </c>
      <c r="G12" s="37" t="s">
        <v>92</v>
      </c>
      <c r="H12" s="38">
        <v>77</v>
      </c>
      <c r="I12" s="39">
        <v>80</v>
      </c>
      <c r="J12" s="39">
        <v>85</v>
      </c>
      <c r="K12" s="39">
        <v>90</v>
      </c>
      <c r="L12" s="39">
        <v>95</v>
      </c>
      <c r="M12" s="39">
        <v>100</v>
      </c>
      <c r="N12" s="39">
        <v>100</v>
      </c>
      <c r="O12" s="39">
        <v>100</v>
      </c>
    </row>
    <row r="13" spans="1:15" ht="105" customHeight="1">
      <c r="A13" s="35" t="s">
        <v>58</v>
      </c>
      <c r="B13" s="233"/>
      <c r="C13" s="276"/>
      <c r="D13" s="276"/>
      <c r="E13" s="36" t="s">
        <v>181</v>
      </c>
      <c r="F13" s="142" t="s">
        <v>132</v>
      </c>
      <c r="G13" s="142" t="s">
        <v>92</v>
      </c>
      <c r="H13" s="38">
        <v>95</v>
      </c>
      <c r="I13" s="40">
        <v>97.01</v>
      </c>
      <c r="J13" s="40">
        <v>100</v>
      </c>
      <c r="K13" s="40">
        <v>100</v>
      </c>
      <c r="L13" s="39">
        <v>100</v>
      </c>
      <c r="M13" s="143">
        <v>100</v>
      </c>
      <c r="N13" s="39">
        <v>100</v>
      </c>
      <c r="O13" s="39">
        <v>100</v>
      </c>
    </row>
    <row r="14" spans="1:15" ht="144" customHeight="1">
      <c r="A14" s="33">
        <v>3</v>
      </c>
      <c r="B14" s="50" t="s">
        <v>135</v>
      </c>
      <c r="C14" s="34">
        <v>160758.39999999999</v>
      </c>
      <c r="D14" s="35">
        <v>6700</v>
      </c>
      <c r="E14" s="36" t="s">
        <v>182</v>
      </c>
      <c r="F14" s="37" t="s">
        <v>180</v>
      </c>
      <c r="G14" s="37" t="s">
        <v>92</v>
      </c>
      <c r="H14" s="38">
        <v>1</v>
      </c>
      <c r="I14" s="39">
        <v>1</v>
      </c>
      <c r="J14" s="39">
        <v>1</v>
      </c>
      <c r="K14" s="39">
        <v>1</v>
      </c>
      <c r="L14" s="39">
        <v>1</v>
      </c>
      <c r="M14" s="39">
        <v>1</v>
      </c>
      <c r="N14" s="39">
        <v>1</v>
      </c>
      <c r="O14" s="39">
        <v>1</v>
      </c>
    </row>
    <row r="15" spans="1:15">
      <c r="A15" s="332" t="s">
        <v>136</v>
      </c>
      <c r="B15" s="333"/>
      <c r="C15" s="42">
        <f>C8+C9+C14</f>
        <v>1417234.99</v>
      </c>
      <c r="D15" s="42">
        <f>D8+D9+D14</f>
        <v>51886.259999999995</v>
      </c>
      <c r="E15" s="270"/>
      <c r="F15" s="271"/>
      <c r="G15" s="271"/>
      <c r="H15" s="271"/>
      <c r="I15" s="271"/>
      <c r="J15" s="271"/>
      <c r="K15" s="271"/>
      <c r="L15" s="271"/>
      <c r="M15" s="271"/>
      <c r="N15" s="271"/>
      <c r="O15" s="272"/>
    </row>
  </sheetData>
  <mergeCells count="16">
    <mergeCell ref="H1:M1"/>
    <mergeCell ref="A2:L2"/>
    <mergeCell ref="A3:M3"/>
    <mergeCell ref="A5:A6"/>
    <mergeCell ref="B5:B6"/>
    <mergeCell ref="C5:D5"/>
    <mergeCell ref="E5:E6"/>
    <mergeCell ref="F5:F6"/>
    <mergeCell ref="G5:G6"/>
    <mergeCell ref="H5:H6"/>
    <mergeCell ref="A15:B15"/>
    <mergeCell ref="I5:O5"/>
    <mergeCell ref="E15:O15"/>
    <mergeCell ref="B9:B13"/>
    <mergeCell ref="C9:C13"/>
    <mergeCell ref="D9:D13"/>
  </mergeCells>
  <pageMargins left="0.31496062992125984" right="0.19685039370078741" top="0.15748031496062992" bottom="0.15748031496062992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O32"/>
  <sheetViews>
    <sheetView topLeftCell="A7" workbookViewId="0">
      <selection activeCell="I15" sqref="I15"/>
    </sheetView>
  </sheetViews>
  <sheetFormatPr defaultRowHeight="15"/>
  <cols>
    <col min="1" max="1" width="5.5703125" customWidth="1"/>
    <col min="2" max="2" width="25" customWidth="1"/>
    <col min="3" max="3" width="19.7109375" style="4" customWidth="1"/>
    <col min="4" max="4" width="10.5703125" customWidth="1"/>
    <col min="5" max="5" width="9.42578125" customWidth="1"/>
    <col min="11" max="11" width="11" customWidth="1"/>
    <col min="12" max="12" width="12.5703125" customWidth="1"/>
  </cols>
  <sheetData>
    <row r="1" spans="1:12" ht="15.75">
      <c r="A1" s="210"/>
      <c r="B1" s="210"/>
      <c r="C1" s="210"/>
      <c r="D1" s="210"/>
      <c r="E1" s="210"/>
      <c r="F1" s="354" t="s">
        <v>259</v>
      </c>
      <c r="G1" s="354"/>
      <c r="H1" s="354"/>
      <c r="I1" s="354"/>
      <c r="J1" s="354"/>
      <c r="K1" s="354"/>
      <c r="L1" s="354"/>
    </row>
    <row r="2" spans="1:12" ht="15.75">
      <c r="A2" s="210"/>
      <c r="B2" s="210"/>
      <c r="C2" s="210"/>
      <c r="D2" s="210"/>
      <c r="E2" s="210"/>
      <c r="F2" s="211"/>
      <c r="G2" s="211"/>
      <c r="H2" s="354" t="s">
        <v>256</v>
      </c>
      <c r="I2" s="354"/>
      <c r="J2" s="354"/>
      <c r="K2" s="354"/>
      <c r="L2" s="354"/>
    </row>
    <row r="3" spans="1:12" ht="15.75">
      <c r="A3" s="210"/>
      <c r="B3" s="210"/>
      <c r="C3" s="210"/>
      <c r="D3" s="210"/>
      <c r="E3" s="210"/>
      <c r="F3" s="211"/>
      <c r="G3" s="211"/>
      <c r="H3" s="354" t="s">
        <v>257</v>
      </c>
      <c r="I3" s="354"/>
      <c r="J3" s="354"/>
      <c r="K3" s="354"/>
      <c r="L3" s="354"/>
    </row>
    <row r="4" spans="1:12" ht="42" customHeight="1">
      <c r="A4" s="355" t="s">
        <v>137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</row>
    <row r="5" spans="1:12" ht="17.25" customHeight="1">
      <c r="A5" s="356" t="s">
        <v>258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</row>
    <row r="6" spans="1:12" ht="15" customHeight="1">
      <c r="A6" s="66"/>
      <c r="B6" s="66"/>
      <c r="C6" s="67"/>
      <c r="D6" s="66"/>
      <c r="E6" s="66"/>
      <c r="F6" s="66"/>
      <c r="G6" s="66"/>
      <c r="H6" s="66"/>
      <c r="I6" s="151"/>
      <c r="J6" s="151"/>
      <c r="K6" s="66"/>
      <c r="L6" s="66"/>
    </row>
    <row r="7" spans="1:12">
      <c r="A7" s="231" t="s">
        <v>2</v>
      </c>
      <c r="B7" s="226" t="s">
        <v>10</v>
      </c>
      <c r="C7" s="226" t="s">
        <v>13</v>
      </c>
      <c r="D7" s="226" t="s">
        <v>11</v>
      </c>
      <c r="E7" s="226" t="s">
        <v>14</v>
      </c>
      <c r="F7" s="357" t="s">
        <v>8</v>
      </c>
      <c r="G7" s="357"/>
      <c r="H7" s="358"/>
      <c r="I7" s="358"/>
      <c r="J7" s="359"/>
      <c r="K7" s="226" t="s">
        <v>96</v>
      </c>
      <c r="L7" s="226" t="s">
        <v>12</v>
      </c>
    </row>
    <row r="8" spans="1:12" ht="78.75" customHeight="1">
      <c r="A8" s="232"/>
      <c r="B8" s="227"/>
      <c r="C8" s="227"/>
      <c r="D8" s="227"/>
      <c r="E8" s="227"/>
      <c r="F8" s="1">
        <v>2020</v>
      </c>
      <c r="G8" s="1">
        <v>2021</v>
      </c>
      <c r="H8" s="1">
        <v>2022</v>
      </c>
      <c r="I8" s="1">
        <v>2023</v>
      </c>
      <c r="J8" s="1">
        <v>2024</v>
      </c>
      <c r="K8" s="227"/>
      <c r="L8" s="227"/>
    </row>
    <row r="9" spans="1:12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8</v>
      </c>
      <c r="G9" s="1">
        <v>9</v>
      </c>
      <c r="H9" s="1">
        <v>10</v>
      </c>
      <c r="I9" s="1"/>
      <c r="J9" s="1"/>
      <c r="K9" s="1">
        <v>11</v>
      </c>
      <c r="L9" s="1">
        <v>12</v>
      </c>
    </row>
    <row r="10" spans="1:12" ht="31.5" customHeight="1">
      <c r="A10" s="362" t="s">
        <v>3</v>
      </c>
      <c r="B10" s="220" t="s">
        <v>242</v>
      </c>
      <c r="C10" s="319"/>
      <c r="D10" s="189" t="s">
        <v>1</v>
      </c>
      <c r="E10" s="190">
        <f t="shared" ref="E10:E17" si="0">F10+G10</f>
        <v>150197.49</v>
      </c>
      <c r="F10" s="202">
        <f>F11+F12+F13</f>
        <v>103360</v>
      </c>
      <c r="G10" s="56">
        <f>G11+G12+G13</f>
        <v>46837.49</v>
      </c>
      <c r="H10" s="56">
        <f t="shared" ref="H10:J13" si="1">H14</f>
        <v>0</v>
      </c>
      <c r="I10" s="56">
        <f t="shared" si="1"/>
        <v>0</v>
      </c>
      <c r="J10" s="56">
        <f t="shared" si="1"/>
        <v>0</v>
      </c>
      <c r="K10" s="234"/>
      <c r="L10" s="234"/>
    </row>
    <row r="11" spans="1:12" ht="56.25" customHeight="1">
      <c r="A11" s="363"/>
      <c r="B11" s="364"/>
      <c r="C11" s="365"/>
      <c r="D11" s="48" t="s">
        <v>0</v>
      </c>
      <c r="E11" s="190">
        <f t="shared" si="0"/>
        <v>17351.55</v>
      </c>
      <c r="F11" s="202">
        <f>F15</f>
        <v>11578.75</v>
      </c>
      <c r="G11" s="56">
        <v>5772.8</v>
      </c>
      <c r="H11" s="56">
        <f t="shared" ref="H11:J11" si="2">H15</f>
        <v>0</v>
      </c>
      <c r="I11" s="56">
        <f t="shared" si="2"/>
        <v>0</v>
      </c>
      <c r="J11" s="56">
        <f t="shared" si="2"/>
        <v>0</v>
      </c>
      <c r="K11" s="235"/>
      <c r="L11" s="360"/>
    </row>
    <row r="12" spans="1:12" ht="67.5" customHeight="1">
      <c r="A12" s="363"/>
      <c r="B12" s="364"/>
      <c r="C12" s="365"/>
      <c r="D12" s="48" t="s">
        <v>9</v>
      </c>
      <c r="E12" s="190">
        <f t="shared" si="0"/>
        <v>6189.45</v>
      </c>
      <c r="F12" s="202">
        <f>F16</f>
        <v>3497.75</v>
      </c>
      <c r="G12" s="56">
        <v>2691.7</v>
      </c>
      <c r="H12" s="56">
        <f t="shared" si="1"/>
        <v>0</v>
      </c>
      <c r="I12" s="56">
        <f t="shared" si="1"/>
        <v>0</v>
      </c>
      <c r="J12" s="56">
        <f t="shared" si="1"/>
        <v>0</v>
      </c>
      <c r="K12" s="235"/>
      <c r="L12" s="360"/>
    </row>
    <row r="13" spans="1:12" ht="37.5" customHeight="1">
      <c r="A13" s="363"/>
      <c r="B13" s="364"/>
      <c r="C13" s="366"/>
      <c r="D13" s="48" t="s">
        <v>37</v>
      </c>
      <c r="E13" s="190">
        <f t="shared" si="0"/>
        <v>126656.48999999999</v>
      </c>
      <c r="F13" s="56">
        <f>F17</f>
        <v>88283.5</v>
      </c>
      <c r="G13" s="56">
        <v>38372.99</v>
      </c>
      <c r="H13" s="56">
        <f t="shared" si="1"/>
        <v>0</v>
      </c>
      <c r="I13" s="56">
        <f t="shared" si="1"/>
        <v>0</v>
      </c>
      <c r="J13" s="56">
        <f t="shared" si="1"/>
        <v>0</v>
      </c>
      <c r="K13" s="236"/>
      <c r="L13" s="361"/>
    </row>
    <row r="14" spans="1:12" ht="37.5" customHeight="1">
      <c r="A14" s="367" t="s">
        <v>4</v>
      </c>
      <c r="B14" s="218" t="s">
        <v>243</v>
      </c>
      <c r="C14" s="234" t="s">
        <v>250</v>
      </c>
      <c r="D14" s="185" t="s">
        <v>1</v>
      </c>
      <c r="E14" s="186">
        <f t="shared" si="0"/>
        <v>150197.49</v>
      </c>
      <c r="F14" s="200">
        <f>F15+F16+F17</f>
        <v>103360</v>
      </c>
      <c r="G14" s="166">
        <f>G15+G16+G17</f>
        <v>46837.49</v>
      </c>
      <c r="H14" s="166">
        <f t="shared" ref="H14:J14" si="3">H15+H16+H17</f>
        <v>0</v>
      </c>
      <c r="I14" s="166">
        <f t="shared" si="3"/>
        <v>0</v>
      </c>
      <c r="J14" s="166">
        <f t="shared" si="3"/>
        <v>0</v>
      </c>
      <c r="K14" s="234" t="s">
        <v>138</v>
      </c>
      <c r="L14" s="234" t="s">
        <v>263</v>
      </c>
    </row>
    <row r="15" spans="1:12" ht="56.25" customHeight="1">
      <c r="A15" s="368"/>
      <c r="B15" s="370"/>
      <c r="C15" s="371"/>
      <c r="D15" s="44" t="s">
        <v>0</v>
      </c>
      <c r="E15" s="186">
        <f t="shared" si="0"/>
        <v>17351.55</v>
      </c>
      <c r="F15" s="200">
        <v>11578.75</v>
      </c>
      <c r="G15" s="166">
        <v>5772.8</v>
      </c>
      <c r="H15" s="166">
        <v>0</v>
      </c>
      <c r="I15" s="166">
        <v>0</v>
      </c>
      <c r="J15" s="166">
        <v>0</v>
      </c>
      <c r="K15" s="235"/>
      <c r="L15" s="360"/>
    </row>
    <row r="16" spans="1:12" ht="63.75" customHeight="1">
      <c r="A16" s="368"/>
      <c r="B16" s="370"/>
      <c r="C16" s="371"/>
      <c r="D16" s="44" t="s">
        <v>9</v>
      </c>
      <c r="E16" s="186">
        <f t="shared" si="0"/>
        <v>6189.45</v>
      </c>
      <c r="F16" s="200">
        <v>3497.75</v>
      </c>
      <c r="G16" s="166">
        <v>2691.7</v>
      </c>
      <c r="H16" s="166">
        <v>0</v>
      </c>
      <c r="I16" s="166">
        <v>0</v>
      </c>
      <c r="J16" s="166">
        <v>0</v>
      </c>
      <c r="K16" s="235"/>
      <c r="L16" s="360"/>
    </row>
    <row r="17" spans="1:15" ht="37.5" customHeight="1">
      <c r="A17" s="369"/>
      <c r="B17" s="268"/>
      <c r="C17" s="372"/>
      <c r="D17" s="44" t="s">
        <v>37</v>
      </c>
      <c r="E17" s="186">
        <f t="shared" si="0"/>
        <v>126656.48999999999</v>
      </c>
      <c r="F17" s="166">
        <v>88283.5</v>
      </c>
      <c r="G17" s="166">
        <v>38372.99</v>
      </c>
      <c r="H17" s="166">
        <v>0</v>
      </c>
      <c r="I17" s="166">
        <v>0</v>
      </c>
      <c r="J17" s="166">
        <v>0</v>
      </c>
      <c r="K17" s="236"/>
      <c r="L17" s="361"/>
    </row>
    <row r="18" spans="1:15" ht="31.5" customHeight="1">
      <c r="A18" s="351" t="s">
        <v>139</v>
      </c>
      <c r="B18" s="319" t="s">
        <v>244</v>
      </c>
      <c r="C18" s="319"/>
      <c r="D18" s="191" t="s">
        <v>1</v>
      </c>
      <c r="E18" s="190">
        <f>F18+G18+H18+I18+J18</f>
        <v>48403.040000000001</v>
      </c>
      <c r="F18" s="203">
        <f>F19+F20</f>
        <v>24403.040000000001</v>
      </c>
      <c r="G18" s="192">
        <f>G19+G20</f>
        <v>11000</v>
      </c>
      <c r="H18" s="192">
        <f>H22+H23</f>
        <v>1000</v>
      </c>
      <c r="I18" s="190">
        <v>6000</v>
      </c>
      <c r="J18" s="190">
        <v>6000</v>
      </c>
      <c r="K18" s="319"/>
      <c r="L18" s="319"/>
    </row>
    <row r="19" spans="1:15" ht="66.75" customHeight="1">
      <c r="A19" s="352"/>
      <c r="B19" s="352"/>
      <c r="C19" s="352"/>
      <c r="D19" s="193" t="s">
        <v>9</v>
      </c>
      <c r="E19" s="190">
        <f>F19+G19+H19+I19+J19</f>
        <v>40072.300000000003</v>
      </c>
      <c r="F19" s="203">
        <f>F22+F23+F24</f>
        <v>24072.3</v>
      </c>
      <c r="G19" s="192">
        <f>G23+G24</f>
        <v>5000</v>
      </c>
      <c r="H19" s="192">
        <f>H23+H24</f>
        <v>5000</v>
      </c>
      <c r="I19" s="192">
        <f>I23+I24</f>
        <v>3000</v>
      </c>
      <c r="J19" s="192">
        <f>J23+J24</f>
        <v>3000</v>
      </c>
      <c r="K19" s="235"/>
      <c r="L19" s="235"/>
    </row>
    <row r="20" spans="1:15" ht="42" customHeight="1">
      <c r="A20" s="353"/>
      <c r="B20" s="353"/>
      <c r="C20" s="353"/>
      <c r="D20" s="194" t="s">
        <v>37</v>
      </c>
      <c r="E20" s="190">
        <f>F20+G20+I20+J20</f>
        <v>12330.74</v>
      </c>
      <c r="F20" s="204">
        <f>F27</f>
        <v>330.74</v>
      </c>
      <c r="G20" s="55">
        <v>6000</v>
      </c>
      <c r="H20" s="55">
        <v>0</v>
      </c>
      <c r="I20" s="190">
        <v>3000</v>
      </c>
      <c r="J20" s="190">
        <v>3000</v>
      </c>
      <c r="K20" s="236"/>
      <c r="L20" s="236"/>
    </row>
    <row r="21" spans="1:15" ht="132" customHeight="1">
      <c r="A21" s="161" t="s">
        <v>7</v>
      </c>
      <c r="B21" s="183" t="s">
        <v>245</v>
      </c>
      <c r="C21" s="198" t="s">
        <v>248</v>
      </c>
      <c r="D21" s="347" t="s">
        <v>169</v>
      </c>
      <c r="E21" s="348"/>
      <c r="F21" s="348"/>
      <c r="G21" s="348"/>
      <c r="H21" s="348"/>
      <c r="I21" s="349"/>
      <c r="J21" s="350"/>
      <c r="K21" s="24" t="s">
        <v>140</v>
      </c>
      <c r="L21" s="199" t="s">
        <v>249</v>
      </c>
    </row>
    <row r="22" spans="1:15" ht="163.5" customHeight="1">
      <c r="A22" s="52" t="s">
        <v>46</v>
      </c>
      <c r="B22" s="176" t="s">
        <v>237</v>
      </c>
      <c r="C22" s="198" t="s">
        <v>251</v>
      </c>
      <c r="D22" s="53" t="s">
        <v>9</v>
      </c>
      <c r="E22" s="51">
        <f>F22+G22+H22+I22+J22</f>
        <v>19072.3</v>
      </c>
      <c r="F22" s="201">
        <v>19072.3</v>
      </c>
      <c r="G22" s="51">
        <v>0</v>
      </c>
      <c r="H22" s="51">
        <v>0</v>
      </c>
      <c r="I22" s="51">
        <v>0</v>
      </c>
      <c r="J22" s="51">
        <v>0</v>
      </c>
      <c r="K22" s="170" t="s">
        <v>236</v>
      </c>
      <c r="L22" s="25" t="s">
        <v>141</v>
      </c>
    </row>
    <row r="23" spans="1:15" ht="105" customHeight="1">
      <c r="A23" s="171" t="s">
        <v>47</v>
      </c>
      <c r="B23" s="167" t="s">
        <v>143</v>
      </c>
      <c r="C23" s="198" t="s">
        <v>253</v>
      </c>
      <c r="D23" s="53" t="s">
        <v>9</v>
      </c>
      <c r="E23" s="51">
        <v>5000</v>
      </c>
      <c r="F23" s="51">
        <v>1000</v>
      </c>
      <c r="G23" s="51">
        <v>1000</v>
      </c>
      <c r="H23" s="51">
        <v>1000</v>
      </c>
      <c r="I23" s="51">
        <v>1000</v>
      </c>
      <c r="J23" s="51">
        <v>1000</v>
      </c>
      <c r="K23" s="6" t="s">
        <v>42</v>
      </c>
      <c r="L23" s="6" t="s">
        <v>142</v>
      </c>
      <c r="O23" s="177"/>
    </row>
    <row r="24" spans="1:15" ht="70.5" customHeight="1">
      <c r="A24" s="54" t="s">
        <v>58</v>
      </c>
      <c r="B24" s="160" t="s">
        <v>144</v>
      </c>
      <c r="C24" s="197" t="s">
        <v>252</v>
      </c>
      <c r="D24" s="73" t="s">
        <v>9</v>
      </c>
      <c r="E24" s="51">
        <f>F24+G24+H24+I24+J24</f>
        <v>16000</v>
      </c>
      <c r="F24" s="74">
        <v>4000</v>
      </c>
      <c r="G24" s="195">
        <v>4000</v>
      </c>
      <c r="H24" s="195">
        <v>4000</v>
      </c>
      <c r="I24" s="74">
        <v>2000</v>
      </c>
      <c r="J24" s="74">
        <v>2000</v>
      </c>
      <c r="K24" s="68" t="s">
        <v>42</v>
      </c>
      <c r="L24" s="68" t="s">
        <v>145</v>
      </c>
    </row>
    <row r="25" spans="1:15" ht="56.25" customHeight="1">
      <c r="A25" s="52" t="s">
        <v>62</v>
      </c>
      <c r="B25" s="182" t="s">
        <v>167</v>
      </c>
      <c r="C25" s="198" t="s">
        <v>254</v>
      </c>
      <c r="D25" s="187" t="s">
        <v>37</v>
      </c>
      <c r="E25" s="186">
        <f>I25+J25</f>
        <v>6000</v>
      </c>
      <c r="F25" s="186">
        <v>0</v>
      </c>
      <c r="G25" s="186">
        <v>0</v>
      </c>
      <c r="H25" s="186">
        <v>0</v>
      </c>
      <c r="I25" s="186">
        <v>3000</v>
      </c>
      <c r="J25" s="186">
        <v>3000</v>
      </c>
      <c r="K25" s="188" t="s">
        <v>42</v>
      </c>
      <c r="L25" s="188" t="s">
        <v>217</v>
      </c>
    </row>
    <row r="26" spans="1:15" ht="56.25" customHeight="1">
      <c r="A26" s="52" t="s">
        <v>247</v>
      </c>
      <c r="B26" s="180" t="s">
        <v>168</v>
      </c>
      <c r="C26" s="198" t="s">
        <v>255</v>
      </c>
      <c r="D26" s="187" t="s">
        <v>37</v>
      </c>
      <c r="E26" s="51">
        <v>6000</v>
      </c>
      <c r="F26" s="51">
        <v>0</v>
      </c>
      <c r="G26" s="51">
        <v>6000</v>
      </c>
      <c r="H26" s="51">
        <v>0</v>
      </c>
      <c r="I26" s="51">
        <v>0</v>
      </c>
      <c r="J26" s="51">
        <v>0</v>
      </c>
      <c r="K26" s="181" t="s">
        <v>42</v>
      </c>
      <c r="L26" s="181" t="s">
        <v>218</v>
      </c>
    </row>
    <row r="27" spans="1:15" ht="117.75" customHeight="1">
      <c r="A27" s="52" t="s">
        <v>240</v>
      </c>
      <c r="B27" s="184" t="s">
        <v>239</v>
      </c>
      <c r="C27" s="198" t="s">
        <v>251</v>
      </c>
      <c r="D27" s="187" t="s">
        <v>37</v>
      </c>
      <c r="E27" s="186">
        <v>330.74</v>
      </c>
      <c r="F27" s="186">
        <v>330.74</v>
      </c>
      <c r="G27" s="186">
        <v>0</v>
      </c>
      <c r="H27" s="186">
        <v>0</v>
      </c>
      <c r="I27" s="186">
        <v>0</v>
      </c>
      <c r="J27" s="186">
        <v>0</v>
      </c>
      <c r="K27" s="188" t="s">
        <v>42</v>
      </c>
      <c r="L27" s="188" t="s">
        <v>218</v>
      </c>
    </row>
    <row r="28" spans="1:15" ht="24.75" customHeight="1">
      <c r="A28" s="345" t="s">
        <v>146</v>
      </c>
      <c r="B28" s="346"/>
      <c r="C28" s="346"/>
      <c r="D28" s="346"/>
      <c r="E28" s="190">
        <f>F28+G28+H28+I28+J28</f>
        <v>202600.53</v>
      </c>
      <c r="F28" s="56">
        <f>F29+F30+F31</f>
        <v>127763.04000000001</v>
      </c>
      <c r="G28" s="56">
        <f>G29+G30+G31</f>
        <v>57837.49</v>
      </c>
      <c r="H28" s="56">
        <f>H30</f>
        <v>5000</v>
      </c>
      <c r="I28" s="56">
        <f>I30+I31</f>
        <v>6000</v>
      </c>
      <c r="J28" s="56">
        <f>J30+J31</f>
        <v>6000</v>
      </c>
      <c r="K28" s="337"/>
      <c r="L28" s="341"/>
      <c r="O28" s="4"/>
    </row>
    <row r="29" spans="1:15" ht="26.25" customHeight="1">
      <c r="A29" s="260" t="s">
        <v>147</v>
      </c>
      <c r="B29" s="261"/>
      <c r="C29" s="261"/>
      <c r="D29" s="262"/>
      <c r="E29" s="190">
        <f>F29+G29</f>
        <v>17351.55</v>
      </c>
      <c r="F29" s="56">
        <f>F11</f>
        <v>11578.75</v>
      </c>
      <c r="G29" s="56">
        <f>G11</f>
        <v>5772.8</v>
      </c>
      <c r="H29" s="56">
        <f t="shared" ref="H29:J29" si="4">H33</f>
        <v>0</v>
      </c>
      <c r="I29" s="56">
        <f t="shared" si="4"/>
        <v>0</v>
      </c>
      <c r="J29" s="56">
        <f t="shared" si="4"/>
        <v>0</v>
      </c>
      <c r="K29" s="338"/>
      <c r="L29" s="342"/>
    </row>
    <row r="30" spans="1:15" ht="22.5" customHeight="1">
      <c r="A30" s="306" t="s">
        <v>9</v>
      </c>
      <c r="B30" s="307"/>
      <c r="C30" s="307"/>
      <c r="D30" s="308"/>
      <c r="E30" s="190">
        <f>F30+G30+H30+I30+J30</f>
        <v>46261.75</v>
      </c>
      <c r="F30" s="56">
        <f>F19+F12</f>
        <v>27570.05</v>
      </c>
      <c r="G30" s="56">
        <f>G12+G19</f>
        <v>7691.7</v>
      </c>
      <c r="H30" s="56">
        <f>H12+H19</f>
        <v>5000</v>
      </c>
      <c r="I30" s="56">
        <f>I12+I19</f>
        <v>3000</v>
      </c>
      <c r="J30" s="56">
        <f>J12+J19</f>
        <v>3000</v>
      </c>
      <c r="K30" s="339"/>
      <c r="L30" s="339"/>
    </row>
    <row r="31" spans="1:15" ht="28.5" customHeight="1">
      <c r="A31" s="343" t="s">
        <v>37</v>
      </c>
      <c r="B31" s="344"/>
      <c r="C31" s="344"/>
      <c r="D31" s="344"/>
      <c r="E31" s="190">
        <f>F31+G31+I31+J31</f>
        <v>138987.23000000001</v>
      </c>
      <c r="F31" s="56">
        <f>F13+F20</f>
        <v>88614.24</v>
      </c>
      <c r="G31" s="56">
        <f>G13+G20</f>
        <v>44372.99</v>
      </c>
      <c r="H31" s="55">
        <v>0</v>
      </c>
      <c r="I31" s="55">
        <v>3000</v>
      </c>
      <c r="J31" s="55">
        <v>3000</v>
      </c>
      <c r="K31" s="340"/>
      <c r="L31" s="340"/>
    </row>
    <row r="32" spans="1:15">
      <c r="E32" s="196"/>
    </row>
  </sheetData>
  <mergeCells count="35">
    <mergeCell ref="K14:K17"/>
    <mergeCell ref="L14:L17"/>
    <mergeCell ref="A10:A13"/>
    <mergeCell ref="B10:B13"/>
    <mergeCell ref="C10:C13"/>
    <mergeCell ref="K10:K13"/>
    <mergeCell ref="L10:L13"/>
    <mergeCell ref="A14:A17"/>
    <mergeCell ref="B14:B17"/>
    <mergeCell ref="C14:C17"/>
    <mergeCell ref="F1:L1"/>
    <mergeCell ref="A4:L4"/>
    <mergeCell ref="A5:L5"/>
    <mergeCell ref="A7:A8"/>
    <mergeCell ref="B7:B8"/>
    <mergeCell ref="C7:C8"/>
    <mergeCell ref="D7:D8"/>
    <mergeCell ref="E7:E8"/>
    <mergeCell ref="K7:K8"/>
    <mergeCell ref="L7:L8"/>
    <mergeCell ref="F7:J7"/>
    <mergeCell ref="H2:L2"/>
    <mergeCell ref="H3:L3"/>
    <mergeCell ref="L18:L20"/>
    <mergeCell ref="K18:K20"/>
    <mergeCell ref="D21:J21"/>
    <mergeCell ref="A18:A20"/>
    <mergeCell ref="B18:B20"/>
    <mergeCell ref="C18:C20"/>
    <mergeCell ref="K28:K31"/>
    <mergeCell ref="L28:L31"/>
    <mergeCell ref="A29:D29"/>
    <mergeCell ref="A30:D30"/>
    <mergeCell ref="A31:D31"/>
    <mergeCell ref="A28:D28"/>
  </mergeCells>
  <pageMargins left="0.11811023622047245" right="0.11811023622047245" top="0.19685039370078741" bottom="0.15748031496062992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Q19"/>
  <sheetViews>
    <sheetView tabSelected="1" workbookViewId="0">
      <selection activeCell="I10" sqref="I10"/>
    </sheetView>
  </sheetViews>
  <sheetFormatPr defaultRowHeight="15"/>
  <cols>
    <col min="2" max="2" width="23.85546875" customWidth="1"/>
    <col min="3" max="3" width="9.42578125" bestFit="1" customWidth="1"/>
    <col min="4" max="4" width="10.85546875" customWidth="1"/>
    <col min="5" max="5" width="14.7109375" customWidth="1"/>
    <col min="7" max="7" width="13.28515625" customWidth="1"/>
    <col min="9" max="9" width="7.85546875" customWidth="1"/>
    <col min="10" max="10" width="7.7109375" customWidth="1"/>
    <col min="11" max="11" width="8.5703125" customWidth="1"/>
    <col min="12" max="12" width="7.5703125" customWidth="1"/>
    <col min="13" max="13" width="9.140625" customWidth="1"/>
  </cols>
  <sheetData>
    <row r="1" spans="1:17" ht="16.5" customHeight="1">
      <c r="A1" s="26"/>
      <c r="B1" s="26"/>
      <c r="C1" s="26"/>
      <c r="D1" s="26"/>
      <c r="E1" s="26"/>
      <c r="F1" s="382" t="s">
        <v>261</v>
      </c>
      <c r="G1" s="383"/>
      <c r="H1" s="383"/>
      <c r="I1" s="383"/>
      <c r="J1" s="383"/>
      <c r="K1" s="383"/>
      <c r="L1" s="383"/>
    </row>
    <row r="2" spans="1:17" ht="16.5" customHeight="1">
      <c r="A2" s="26"/>
      <c r="B2" s="26"/>
      <c r="C2" s="26"/>
      <c r="D2" s="26"/>
      <c r="E2" s="26"/>
      <c r="F2" s="382" t="s">
        <v>260</v>
      </c>
      <c r="G2" s="383"/>
      <c r="H2" s="383"/>
      <c r="I2" s="383"/>
      <c r="J2" s="383"/>
      <c r="K2" s="383"/>
      <c r="L2" s="383"/>
    </row>
    <row r="3" spans="1:17" ht="18.75" customHeight="1">
      <c r="A3" s="26"/>
      <c r="B3" s="26"/>
      <c r="C3" s="26"/>
      <c r="D3" s="26"/>
      <c r="E3" s="26"/>
      <c r="F3" s="382" t="s">
        <v>262</v>
      </c>
      <c r="G3" s="383"/>
      <c r="H3" s="383"/>
      <c r="I3" s="383"/>
      <c r="J3" s="383"/>
      <c r="K3" s="383"/>
      <c r="L3" s="383"/>
    </row>
    <row r="4" spans="1:17" ht="30.75" customHeight="1">
      <c r="A4" s="375" t="s">
        <v>241</v>
      </c>
      <c r="B4" s="375"/>
      <c r="C4" s="375"/>
      <c r="D4" s="375"/>
      <c r="E4" s="375"/>
      <c r="F4" s="375"/>
      <c r="G4" s="375"/>
      <c r="H4" s="375"/>
      <c r="I4" s="375"/>
      <c r="J4" s="375"/>
      <c r="K4" s="205"/>
    </row>
    <row r="5" spans="1:17" ht="15" customHeight="1">
      <c r="A5" s="356" t="s">
        <v>258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</row>
    <row r="6" spans="1:17">
      <c r="A6" s="28"/>
      <c r="B6" s="28"/>
      <c r="C6" s="28"/>
      <c r="D6" s="28"/>
      <c r="E6" s="28"/>
      <c r="F6" s="28"/>
      <c r="G6" s="28"/>
      <c r="H6" s="28"/>
      <c r="I6" s="28"/>
      <c r="J6" s="28"/>
      <c r="K6" s="27"/>
    </row>
    <row r="7" spans="1:17" ht="15" customHeight="1">
      <c r="A7" s="376" t="s">
        <v>2</v>
      </c>
      <c r="B7" s="376" t="s">
        <v>68</v>
      </c>
      <c r="C7" s="378" t="s">
        <v>69</v>
      </c>
      <c r="D7" s="379"/>
      <c r="E7" s="376" t="s">
        <v>70</v>
      </c>
      <c r="F7" s="380" t="s">
        <v>71</v>
      </c>
      <c r="G7" s="380" t="s">
        <v>72</v>
      </c>
      <c r="H7" s="380" t="s">
        <v>238</v>
      </c>
      <c r="I7" s="373" t="s">
        <v>74</v>
      </c>
      <c r="J7" s="373"/>
      <c r="K7" s="374"/>
      <c r="L7" s="334"/>
      <c r="M7" s="335"/>
    </row>
    <row r="8" spans="1:17" ht="116.25" customHeight="1">
      <c r="A8" s="377"/>
      <c r="B8" s="377"/>
      <c r="C8" s="57" t="s">
        <v>75</v>
      </c>
      <c r="D8" s="58" t="s">
        <v>76</v>
      </c>
      <c r="E8" s="377"/>
      <c r="F8" s="381"/>
      <c r="G8" s="381"/>
      <c r="H8" s="381"/>
      <c r="I8" s="178">
        <v>2020</v>
      </c>
      <c r="J8" s="178">
        <v>2021</v>
      </c>
      <c r="K8" s="178">
        <v>2022</v>
      </c>
      <c r="L8" s="178">
        <v>2023</v>
      </c>
      <c r="M8" s="178">
        <v>2024</v>
      </c>
    </row>
    <row r="9" spans="1:17">
      <c r="A9" s="59">
        <v>1</v>
      </c>
      <c r="B9" s="59">
        <v>2</v>
      </c>
      <c r="C9" s="59">
        <v>3</v>
      </c>
      <c r="D9" s="59">
        <v>4</v>
      </c>
      <c r="E9" s="59">
        <v>5</v>
      </c>
      <c r="F9" s="59">
        <v>6</v>
      </c>
      <c r="G9" s="59">
        <v>7</v>
      </c>
      <c r="H9" s="59">
        <v>8</v>
      </c>
      <c r="I9" s="59">
        <v>11</v>
      </c>
      <c r="J9" s="59">
        <v>12</v>
      </c>
      <c r="K9" s="153">
        <v>13</v>
      </c>
      <c r="L9" s="65">
        <v>14</v>
      </c>
      <c r="M9" s="65">
        <v>15</v>
      </c>
    </row>
    <row r="10" spans="1:17" ht="107.25" customHeight="1">
      <c r="A10" s="61">
        <v>1</v>
      </c>
      <c r="B10" s="60" t="s">
        <v>242</v>
      </c>
      <c r="C10" s="206">
        <v>6189.45</v>
      </c>
      <c r="D10" s="207">
        <v>144008.04</v>
      </c>
      <c r="E10" s="62" t="s">
        <v>148</v>
      </c>
      <c r="F10" s="63" t="s">
        <v>180</v>
      </c>
      <c r="G10" s="63" t="s">
        <v>80</v>
      </c>
      <c r="H10" s="64">
        <v>200</v>
      </c>
      <c r="I10" s="179">
        <v>183</v>
      </c>
      <c r="J10" s="179">
        <v>50</v>
      </c>
      <c r="K10" s="179">
        <v>0</v>
      </c>
      <c r="L10" s="179">
        <v>0</v>
      </c>
      <c r="M10" s="179">
        <v>0</v>
      </c>
    </row>
    <row r="11" spans="1:17" ht="107.25" customHeight="1">
      <c r="A11" s="61">
        <v>2</v>
      </c>
      <c r="B11" s="208" t="s">
        <v>246</v>
      </c>
      <c r="C11" s="207">
        <v>40072.300000000003</v>
      </c>
      <c r="D11" s="207">
        <v>12330.74</v>
      </c>
      <c r="E11" s="62" t="s">
        <v>149</v>
      </c>
      <c r="F11" s="63" t="s">
        <v>180</v>
      </c>
      <c r="G11" s="63" t="s">
        <v>80</v>
      </c>
      <c r="H11" s="64">
        <v>31</v>
      </c>
      <c r="I11" s="209">
        <v>28</v>
      </c>
      <c r="J11" s="65">
        <v>16</v>
      </c>
      <c r="K11" s="61">
        <v>16</v>
      </c>
      <c r="L11" s="61">
        <v>16</v>
      </c>
      <c r="M11" s="61">
        <v>16</v>
      </c>
      <c r="Q11" s="177"/>
    </row>
    <row r="12" spans="1:17" ht="107.25" customHeight="1"/>
    <row r="13" spans="1:17" ht="107.25" customHeight="1"/>
    <row r="14" spans="1:17" ht="107.25" customHeight="1"/>
    <row r="15" spans="1:17" ht="107.25" customHeight="1"/>
    <row r="16" spans="1:17" ht="107.25" customHeight="1"/>
    <row r="17" ht="107.25" customHeight="1"/>
    <row r="18" ht="107.25" customHeight="1"/>
    <row r="19" ht="107.25" customHeight="1"/>
  </sheetData>
  <mergeCells count="13">
    <mergeCell ref="F2:L2"/>
    <mergeCell ref="F3:L3"/>
    <mergeCell ref="F1:L1"/>
    <mergeCell ref="I7:M7"/>
    <mergeCell ref="A4:J4"/>
    <mergeCell ref="A5:K5"/>
    <mergeCell ref="A7:A8"/>
    <mergeCell ref="B7:B8"/>
    <mergeCell ref="C7:D7"/>
    <mergeCell ref="E7:E8"/>
    <mergeCell ref="F7:F8"/>
    <mergeCell ref="G7:G8"/>
    <mergeCell ref="H7:H8"/>
  </mergeCells>
  <pageMargins left="0.11811023622047245" right="0.11811023622047245" top="0.15748031496062992" bottom="0.15748031496062992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M19" sqref="M19"/>
    </sheetView>
  </sheetViews>
  <sheetFormatPr defaultRowHeight="15"/>
  <cols>
    <col min="5" max="5" width="11.7109375" customWidth="1"/>
    <col min="13" max="13" width="14.85546875" customWidth="1"/>
    <col min="15" max="15" width="11.42578125" bestFit="1" customWidth="1"/>
    <col min="17" max="17" width="10" bestFit="1" customWidth="1"/>
  </cols>
  <sheetData>
    <row r="2" spans="1:17" ht="30">
      <c r="E2" t="s">
        <v>186</v>
      </c>
      <c r="F2">
        <v>18</v>
      </c>
      <c r="G2">
        <v>19</v>
      </c>
      <c r="H2">
        <v>20</v>
      </c>
      <c r="I2">
        <v>21</v>
      </c>
      <c r="J2">
        <v>22</v>
      </c>
      <c r="L2" s="132" t="s">
        <v>187</v>
      </c>
      <c r="M2" s="133">
        <f>E3+E8+E13+E18</f>
        <v>1991197.23</v>
      </c>
    </row>
    <row r="3" spans="1:17" ht="29.25" customHeight="1">
      <c r="A3" s="260" t="s">
        <v>34</v>
      </c>
      <c r="B3" s="261"/>
      <c r="C3" s="261"/>
      <c r="D3" s="262"/>
      <c r="E3" s="127">
        <f>F3+G3+H3+I3+J3</f>
        <v>726828.78</v>
      </c>
      <c r="F3" s="128">
        <f>F4+F5+F6</f>
        <v>366971.38</v>
      </c>
      <c r="G3" s="128">
        <f t="shared" ref="G3" si="0">G4+G5+G6</f>
        <v>104752.4</v>
      </c>
      <c r="H3" s="128">
        <f t="shared" ref="H3" si="1">H4+H5+H6</f>
        <v>93452.4</v>
      </c>
      <c r="I3" s="128">
        <f t="shared" ref="I3" si="2">I4+I5+I6</f>
        <v>93452.4</v>
      </c>
      <c r="J3" s="128">
        <f t="shared" ref="J3" si="3">J4+J5+J6</f>
        <v>68200.2</v>
      </c>
      <c r="L3">
        <v>18</v>
      </c>
      <c r="M3" s="130">
        <f>F3+F8+F13+F18</f>
        <v>783669.63</v>
      </c>
    </row>
    <row r="4" spans="1:17" ht="42.75" customHeight="1">
      <c r="A4" s="260" t="s">
        <v>39</v>
      </c>
      <c r="B4" s="261"/>
      <c r="C4" s="261"/>
      <c r="D4" s="262"/>
      <c r="E4" s="127">
        <f>F4+G4+H4+I4+J4</f>
        <v>238320</v>
      </c>
      <c r="F4" s="128">
        <v>238320</v>
      </c>
      <c r="G4" s="128">
        <v>0</v>
      </c>
      <c r="H4" s="128">
        <v>0</v>
      </c>
      <c r="I4" s="128">
        <v>0</v>
      </c>
      <c r="J4" s="128">
        <v>0</v>
      </c>
      <c r="L4" s="131">
        <v>19</v>
      </c>
      <c r="M4" s="130">
        <f>G3+G8+G13+G18</f>
        <v>350216.19999999995</v>
      </c>
      <c r="O4" s="130"/>
    </row>
    <row r="5" spans="1:17" ht="27.75" customHeight="1">
      <c r="A5" s="260" t="s">
        <v>9</v>
      </c>
      <c r="B5" s="261"/>
      <c r="C5" s="261"/>
      <c r="D5" s="262"/>
      <c r="E5" s="127">
        <f>F5+G5+H5+I5+J5</f>
        <v>453008.77999999997</v>
      </c>
      <c r="F5" s="128">
        <v>101651.38</v>
      </c>
      <c r="G5" s="128">
        <v>96252.4</v>
      </c>
      <c r="H5" s="128">
        <v>93452.4</v>
      </c>
      <c r="I5" s="128">
        <v>93452.4</v>
      </c>
      <c r="J5" s="128">
        <v>68200.2</v>
      </c>
      <c r="L5" s="131">
        <v>20</v>
      </c>
      <c r="M5" s="130">
        <f>H3+H8+H13+H18</f>
        <v>325654.59999999998</v>
      </c>
    </row>
    <row r="6" spans="1:17" ht="33.75" customHeight="1">
      <c r="A6" s="260" t="s">
        <v>37</v>
      </c>
      <c r="B6" s="261"/>
      <c r="C6" s="117"/>
      <c r="D6" s="118"/>
      <c r="E6" s="127">
        <f>F6+G6+H6+I6+J6</f>
        <v>35500</v>
      </c>
      <c r="F6" s="128">
        <v>27000</v>
      </c>
      <c r="G6" s="128">
        <v>8500</v>
      </c>
      <c r="H6" s="128">
        <v>0</v>
      </c>
      <c r="I6" s="128">
        <v>0</v>
      </c>
      <c r="J6" s="128">
        <v>0</v>
      </c>
      <c r="L6" s="131">
        <v>21</v>
      </c>
      <c r="M6" s="130">
        <f>I3+I8+I13+I18</f>
        <v>322154.59999999998</v>
      </c>
    </row>
    <row r="7" spans="1:17">
      <c r="A7" s="119"/>
      <c r="B7" s="119"/>
      <c r="C7" s="119"/>
      <c r="D7" s="119"/>
      <c r="E7" s="119"/>
      <c r="F7" s="119"/>
      <c r="G7" s="119"/>
      <c r="H7" s="119"/>
      <c r="I7" s="119"/>
      <c r="J7" s="119"/>
      <c r="L7" s="131">
        <v>22</v>
      </c>
      <c r="M7" s="130">
        <f>J3+J8+J13+J18</f>
        <v>209502.2</v>
      </c>
    </row>
    <row r="8" spans="1:17">
      <c r="A8" s="260" t="s">
        <v>123</v>
      </c>
      <c r="B8" s="261"/>
      <c r="C8" s="261"/>
      <c r="D8" s="262"/>
      <c r="E8" s="127">
        <f>F8+G8+H8+I8+J8</f>
        <v>1018598.47</v>
      </c>
      <c r="F8" s="128">
        <f>F9+F10+F11</f>
        <v>274657.87</v>
      </c>
      <c r="G8" s="128">
        <f t="shared" ref="G8:J8" si="4">G9+G10+G11</f>
        <v>207216.2</v>
      </c>
      <c r="H8" s="128">
        <f t="shared" si="4"/>
        <v>199471.2</v>
      </c>
      <c r="I8" s="128">
        <f t="shared" si="4"/>
        <v>195971.20000000001</v>
      </c>
      <c r="J8" s="128">
        <f t="shared" si="4"/>
        <v>141282</v>
      </c>
    </row>
    <row r="9" spans="1:17" ht="45.75" customHeight="1">
      <c r="A9" s="306" t="s">
        <v>124</v>
      </c>
      <c r="B9" s="307"/>
      <c r="C9" s="307"/>
      <c r="D9" s="308"/>
      <c r="E9" s="127">
        <f>F9+G9+H9+I9+J9</f>
        <v>974032.21</v>
      </c>
      <c r="F9" s="128">
        <v>249741.61</v>
      </c>
      <c r="G9" s="128">
        <v>195166.2</v>
      </c>
      <c r="H9" s="128">
        <v>193921.2</v>
      </c>
      <c r="I9" s="128">
        <v>193921.2</v>
      </c>
      <c r="J9" s="128">
        <v>141282</v>
      </c>
      <c r="L9" s="132" t="s">
        <v>188</v>
      </c>
      <c r="M9" s="133">
        <f>E3+E8+E13+E18</f>
        <v>1991197.23</v>
      </c>
    </row>
    <row r="10" spans="1:17" ht="36.75" customHeight="1">
      <c r="A10" s="306" t="s">
        <v>0</v>
      </c>
      <c r="B10" s="307"/>
      <c r="C10" s="307"/>
      <c r="D10" s="308"/>
      <c r="E10" s="127">
        <f>F10+G10+H10+I10+J10</f>
        <v>26518.26</v>
      </c>
      <c r="F10" s="128">
        <v>20368.259999999998</v>
      </c>
      <c r="G10" s="128">
        <v>2050</v>
      </c>
      <c r="H10" s="128">
        <v>2050</v>
      </c>
      <c r="I10" s="128">
        <v>2050</v>
      </c>
      <c r="J10" s="128">
        <v>0</v>
      </c>
      <c r="L10" s="134" t="s">
        <v>189</v>
      </c>
      <c r="M10" s="135">
        <f>E5+E9+E15+E20</f>
        <v>1519004.48</v>
      </c>
      <c r="N10" s="137" t="s">
        <v>190</v>
      </c>
      <c r="O10" s="135">
        <f>E4+E10+E14+E19</f>
        <v>291411.75</v>
      </c>
      <c r="P10" s="137" t="s">
        <v>191</v>
      </c>
      <c r="Q10" s="135">
        <f>E6+E11+E16+E21</f>
        <v>180781</v>
      </c>
    </row>
    <row r="11" spans="1:17" ht="21" customHeight="1">
      <c r="A11" s="306" t="s">
        <v>37</v>
      </c>
      <c r="B11" s="307"/>
      <c r="C11" s="307"/>
      <c r="D11" s="308"/>
      <c r="E11" s="127">
        <f>F11+G11+H11+I11+J11</f>
        <v>18048</v>
      </c>
      <c r="F11" s="128">
        <v>4548</v>
      </c>
      <c r="G11" s="128">
        <v>10000</v>
      </c>
      <c r="H11" s="128">
        <v>3500</v>
      </c>
      <c r="I11" s="128">
        <v>0</v>
      </c>
      <c r="J11" s="128">
        <v>0</v>
      </c>
      <c r="L11" s="128">
        <v>18</v>
      </c>
      <c r="M11" s="136">
        <f>F5+F9+F15+F20</f>
        <v>412521.88</v>
      </c>
      <c r="N11" s="19">
        <v>18</v>
      </c>
      <c r="O11" s="136">
        <f>F4+F10+F14+F19</f>
        <v>285261.75</v>
      </c>
      <c r="P11" s="19">
        <v>18</v>
      </c>
      <c r="Q11" s="136">
        <f>F6+F11+F16+F21</f>
        <v>85886</v>
      </c>
    </row>
    <row r="12" spans="1:17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L12" s="19">
        <v>19</v>
      </c>
      <c r="M12" s="136">
        <f>G5+G9+G15+G20</f>
        <v>301785.19999999995</v>
      </c>
      <c r="N12" s="19">
        <v>19</v>
      </c>
      <c r="O12" s="136">
        <f>G4+G10+G14+G19</f>
        <v>2050</v>
      </c>
      <c r="P12" s="19">
        <v>19</v>
      </c>
      <c r="Q12" s="136">
        <f>G6+G11+G16+G21</f>
        <v>46381</v>
      </c>
    </row>
    <row r="13" spans="1:17">
      <c r="A13" s="345" t="s">
        <v>146</v>
      </c>
      <c r="B13" s="344"/>
      <c r="C13" s="344"/>
      <c r="D13" s="344"/>
      <c r="E13" s="55">
        <f t="shared" ref="E13:E16" si="5">F13+G13+H13+I13+J13</f>
        <v>241159.98</v>
      </c>
      <c r="F13" s="129">
        <f>F14+F15+F16</f>
        <v>142020.38</v>
      </c>
      <c r="G13" s="129">
        <f t="shared" ref="G13:J13" si="6">G14+G15+G16</f>
        <v>36677.599999999999</v>
      </c>
      <c r="H13" s="129">
        <f t="shared" si="6"/>
        <v>31231</v>
      </c>
      <c r="I13" s="129">
        <f t="shared" si="6"/>
        <v>31231</v>
      </c>
      <c r="J13" s="129">
        <f t="shared" si="6"/>
        <v>0</v>
      </c>
      <c r="L13" s="19">
        <v>20</v>
      </c>
      <c r="M13" s="136">
        <f>H5+H9+H15+H20</f>
        <v>297597.59999999998</v>
      </c>
      <c r="N13" s="19">
        <v>20</v>
      </c>
      <c r="O13" s="136">
        <f>H4+H10+H14+H19</f>
        <v>2050</v>
      </c>
      <c r="P13" s="19">
        <v>20</v>
      </c>
      <c r="Q13" s="136">
        <f>H6+H11+H16+H21</f>
        <v>26007</v>
      </c>
    </row>
    <row r="14" spans="1:17" ht="30" customHeight="1">
      <c r="A14" s="260" t="s">
        <v>147</v>
      </c>
      <c r="B14" s="261"/>
      <c r="C14" s="261"/>
      <c r="D14" s="262"/>
      <c r="E14" s="55">
        <f t="shared" si="5"/>
        <v>26573.49</v>
      </c>
      <c r="F14" s="129">
        <v>26573.49</v>
      </c>
      <c r="G14" s="129">
        <v>0</v>
      </c>
      <c r="H14" s="129">
        <v>0</v>
      </c>
      <c r="I14" s="129">
        <v>0</v>
      </c>
      <c r="J14" s="129">
        <v>0</v>
      </c>
      <c r="L14" s="129">
        <v>21</v>
      </c>
      <c r="M14" s="136">
        <f>I5+I9+I15+I20</f>
        <v>297597.59999999998</v>
      </c>
      <c r="N14" s="19">
        <v>21</v>
      </c>
      <c r="O14" s="136">
        <f>I4+I10+I14+I19</f>
        <v>2050</v>
      </c>
      <c r="P14" s="19">
        <v>21</v>
      </c>
      <c r="Q14" s="136">
        <f>I6+I11+I16+I21</f>
        <v>22507</v>
      </c>
    </row>
    <row r="15" spans="1:17" ht="36.75" customHeight="1">
      <c r="A15" s="306" t="s">
        <v>9</v>
      </c>
      <c r="B15" s="307"/>
      <c r="C15" s="307"/>
      <c r="D15" s="308"/>
      <c r="E15" s="55">
        <f t="shared" si="5"/>
        <v>87423.49</v>
      </c>
      <c r="F15" s="129">
        <v>61108.89</v>
      </c>
      <c r="G15" s="129">
        <v>8866.6</v>
      </c>
      <c r="H15" s="129">
        <v>8724</v>
      </c>
      <c r="I15" s="129">
        <v>8724</v>
      </c>
      <c r="J15" s="129">
        <v>0</v>
      </c>
      <c r="L15" s="129">
        <v>22</v>
      </c>
      <c r="M15" s="136">
        <f>J5+J9+J15+J20</f>
        <v>209502.2</v>
      </c>
      <c r="N15" s="19">
        <v>22</v>
      </c>
      <c r="O15" s="136">
        <f>J4+J10+J14+J19</f>
        <v>0</v>
      </c>
      <c r="P15" s="19">
        <v>22</v>
      </c>
      <c r="Q15" s="136">
        <f>J6+J11+J16+J21</f>
        <v>0</v>
      </c>
    </row>
    <row r="16" spans="1:17" ht="17.25" customHeight="1">
      <c r="A16" s="343" t="s">
        <v>37</v>
      </c>
      <c r="B16" s="344"/>
      <c r="C16" s="344"/>
      <c r="D16" s="344"/>
      <c r="E16" s="55">
        <f t="shared" si="5"/>
        <v>127163</v>
      </c>
      <c r="F16" s="129">
        <v>54338</v>
      </c>
      <c r="G16" s="129">
        <v>27811</v>
      </c>
      <c r="H16" s="129">
        <v>22507</v>
      </c>
      <c r="I16" s="129">
        <v>22507</v>
      </c>
      <c r="J16" s="129">
        <v>0</v>
      </c>
    </row>
    <row r="17" spans="1:17">
      <c r="A17" s="119"/>
      <c r="B17" s="119"/>
      <c r="C17" s="119"/>
      <c r="D17" s="119"/>
      <c r="E17" s="119"/>
      <c r="F17" s="119"/>
      <c r="G17" s="119"/>
      <c r="H17" s="119"/>
      <c r="I17" s="119"/>
      <c r="J17" s="119"/>
    </row>
    <row r="18" spans="1:17" ht="21.75" customHeight="1">
      <c r="A18" s="384" t="s">
        <v>150</v>
      </c>
      <c r="B18" s="385"/>
      <c r="C18" s="385"/>
      <c r="D18" s="386"/>
      <c r="E18" s="172">
        <f t="shared" ref="E18:E21" si="7">F18+G18+H18+I18+J18</f>
        <v>4610</v>
      </c>
      <c r="F18" s="172">
        <f>F19+F20+F21</f>
        <v>20</v>
      </c>
      <c r="G18" s="172">
        <f t="shared" ref="G18:J18" si="8">G19+G20+G21</f>
        <v>1570</v>
      </c>
      <c r="H18" s="172">
        <f t="shared" si="8"/>
        <v>1500</v>
      </c>
      <c r="I18" s="172">
        <f t="shared" si="8"/>
        <v>1500</v>
      </c>
      <c r="J18" s="172">
        <f t="shared" si="8"/>
        <v>20</v>
      </c>
    </row>
    <row r="19" spans="1:17" ht="35.25" customHeight="1">
      <c r="A19" s="387" t="s">
        <v>151</v>
      </c>
      <c r="B19" s="388"/>
      <c r="C19" s="388"/>
      <c r="D19" s="389"/>
      <c r="E19" s="172">
        <f t="shared" si="7"/>
        <v>0</v>
      </c>
      <c r="F19" s="173">
        <v>0</v>
      </c>
      <c r="G19" s="173">
        <v>0</v>
      </c>
      <c r="H19" s="173">
        <v>0</v>
      </c>
      <c r="I19" s="173">
        <v>0</v>
      </c>
      <c r="J19" s="173">
        <f t="shared" ref="H19:J21" si="9">J15</f>
        <v>0</v>
      </c>
    </row>
    <row r="20" spans="1:17" ht="36.75" customHeight="1">
      <c r="A20" s="387" t="s">
        <v>152</v>
      </c>
      <c r="B20" s="388"/>
      <c r="C20" s="388"/>
      <c r="D20" s="389"/>
      <c r="E20" s="172">
        <f t="shared" si="7"/>
        <v>4540</v>
      </c>
      <c r="F20" s="172">
        <v>20</v>
      </c>
      <c r="G20" s="172">
        <v>1500</v>
      </c>
      <c r="H20" s="172">
        <v>1500</v>
      </c>
      <c r="I20" s="172">
        <v>1500</v>
      </c>
      <c r="J20" s="172">
        <v>20</v>
      </c>
      <c r="Q20" s="130"/>
    </row>
    <row r="21" spans="1:17" ht="24" customHeight="1">
      <c r="A21" s="387" t="s">
        <v>37</v>
      </c>
      <c r="B21" s="388"/>
      <c r="C21" s="174"/>
      <c r="D21" s="175"/>
      <c r="E21" s="172">
        <f t="shared" si="7"/>
        <v>70</v>
      </c>
      <c r="F21" s="172">
        <f>F17</f>
        <v>0</v>
      </c>
      <c r="G21" s="172">
        <v>70</v>
      </c>
      <c r="H21" s="172">
        <f t="shared" si="9"/>
        <v>0</v>
      </c>
      <c r="I21" s="172">
        <f t="shared" si="9"/>
        <v>0</v>
      </c>
      <c r="J21" s="172">
        <f t="shared" si="9"/>
        <v>0</v>
      </c>
    </row>
  </sheetData>
  <mergeCells count="16">
    <mergeCell ref="A18:D18"/>
    <mergeCell ref="A19:D19"/>
    <mergeCell ref="A20:D20"/>
    <mergeCell ref="A21:B21"/>
    <mergeCell ref="A13:D13"/>
    <mergeCell ref="A14:D14"/>
    <mergeCell ref="A15:D15"/>
    <mergeCell ref="A16:D16"/>
    <mergeCell ref="A8:D8"/>
    <mergeCell ref="A9:D9"/>
    <mergeCell ref="A10:D10"/>
    <mergeCell ref="A11:D11"/>
    <mergeCell ref="A3:D3"/>
    <mergeCell ref="A4:D4"/>
    <mergeCell ref="A5:D5"/>
    <mergeCell ref="A6:B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прилож.1.1</vt:lpstr>
      <vt:lpstr>прилож.1.2</vt:lpstr>
      <vt:lpstr>прилож. 2.1.</vt:lpstr>
      <vt:lpstr>прилож.2.2.</vt:lpstr>
      <vt:lpstr>прилож.3.1.</vt:lpstr>
      <vt:lpstr>прилож.3.2.</vt:lpstr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Немцев Вячеслав Леонидович</dc:creator>
  <cp:lastModifiedBy>Пользователь</cp:lastModifiedBy>
  <cp:lastPrinted>2019-12-11T14:24:42Z</cp:lastPrinted>
  <dcterms:created xsi:type="dcterms:W3CDTF">2014-09-12T06:18:21Z</dcterms:created>
  <dcterms:modified xsi:type="dcterms:W3CDTF">2019-12-11T14:25:48Z</dcterms:modified>
</cp:coreProperties>
</file>