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20115" windowHeight="7995"/>
  </bookViews>
  <sheets>
    <sheet name="Лист1" sheetId="1" r:id="rId1"/>
    <sheet name="Лист3" sheetId="3" r:id="rId2"/>
    <sheet name="Лист2" sheetId="4" r:id="rId3"/>
  </sheets>
  <definedNames>
    <definedName name="_xlnm.Print_Titles" localSheetId="0">Лист1!$4:$6</definedName>
  </definedNames>
  <calcPr calcId="125725"/>
</workbook>
</file>

<file path=xl/calcChain.xml><?xml version="1.0" encoding="utf-8"?>
<calcChain xmlns="http://schemas.openxmlformats.org/spreadsheetml/2006/main">
  <c r="F75" i="1"/>
  <c r="D33"/>
  <c r="D27"/>
  <c r="E22"/>
  <c r="D22"/>
  <c r="E21"/>
  <c r="J19"/>
  <c r="J20"/>
  <c r="D21"/>
  <c r="D17"/>
  <c r="D23" s="1"/>
  <c r="E93"/>
  <c r="F93" s="1"/>
  <c r="D93"/>
  <c r="E89"/>
  <c r="D89"/>
  <c r="E97" l="1"/>
  <c r="E103" s="1"/>
  <c r="D97"/>
  <c r="D103" s="1"/>
  <c r="D109" s="1"/>
  <c r="E96"/>
  <c r="E102" s="1"/>
  <c r="E108" s="1"/>
  <c r="F108" s="1"/>
  <c r="D96"/>
  <c r="D102" s="1"/>
  <c r="D108" s="1"/>
  <c r="E95"/>
  <c r="E101" s="1"/>
  <c r="E107" s="1"/>
  <c r="F107" s="1"/>
  <c r="D95"/>
  <c r="D101" s="1"/>
  <c r="D107" s="1"/>
  <c r="E94"/>
  <c r="E100" s="1"/>
  <c r="E106" s="1"/>
  <c r="D94"/>
  <c r="D99"/>
  <c r="D105" s="1"/>
  <c r="D98" l="1"/>
  <c r="D100"/>
  <c r="E98"/>
  <c r="E99"/>
  <c r="D104" l="1"/>
  <c r="D106"/>
  <c r="E104"/>
  <c r="E105"/>
  <c r="F74"/>
  <c r="F73"/>
  <c r="F72"/>
  <c r="J43"/>
  <c r="J42"/>
  <c r="J41"/>
  <c r="J40"/>
  <c r="J39"/>
  <c r="J58"/>
  <c r="J57"/>
  <c r="J56"/>
  <c r="J55"/>
  <c r="J54"/>
  <c r="J53"/>
  <c r="J52"/>
  <c r="J51"/>
  <c r="J50"/>
  <c r="J49"/>
  <c r="J75"/>
  <c r="J74"/>
  <c r="J73"/>
  <c r="J72"/>
  <c r="J71"/>
  <c r="J70"/>
  <c r="J69"/>
  <c r="J68"/>
  <c r="J76"/>
  <c r="J34"/>
  <c r="J33"/>
  <c r="J32"/>
  <c r="J31"/>
  <c r="J30"/>
  <c r="J29"/>
  <c r="J28"/>
  <c r="J27"/>
  <c r="J26"/>
  <c r="J25"/>
  <c r="J21"/>
  <c r="J18"/>
  <c r="J17"/>
  <c r="J16"/>
  <c r="J15"/>
  <c r="J14"/>
  <c r="J13"/>
  <c r="J12"/>
  <c r="J11"/>
  <c r="J10"/>
  <c r="J9"/>
  <c r="F71"/>
  <c r="F67"/>
  <c r="F81"/>
  <c r="F80"/>
  <c r="F79"/>
  <c r="F77"/>
  <c r="F96"/>
  <c r="F95"/>
  <c r="F94"/>
  <c r="F103"/>
  <c r="F102"/>
  <c r="F101"/>
  <c r="F100"/>
  <c r="F99"/>
  <c r="F98"/>
  <c r="F61"/>
  <c r="F60"/>
  <c r="F59"/>
  <c r="F54"/>
  <c r="F49"/>
  <c r="F45"/>
  <c r="F43"/>
  <c r="F39"/>
  <c r="F34"/>
  <c r="F28"/>
  <c r="F25"/>
  <c r="F18"/>
  <c r="F9"/>
  <c r="E58"/>
  <c r="F58" s="1"/>
  <c r="E53"/>
  <c r="F53" s="1"/>
  <c r="E46"/>
  <c r="F46" s="1"/>
  <c r="E44"/>
  <c r="F44" s="1"/>
  <c r="E42"/>
  <c r="F42" s="1"/>
  <c r="E36"/>
  <c r="E35"/>
  <c r="F35" s="1"/>
  <c r="E33"/>
  <c r="F33" s="1"/>
  <c r="E27"/>
  <c r="F27" s="1"/>
  <c r="F22"/>
  <c r="F21"/>
  <c r="E17"/>
  <c r="F104"/>
  <c r="D76"/>
  <c r="E76"/>
  <c r="F76" s="1"/>
  <c r="D82"/>
  <c r="E82"/>
  <c r="F106" l="1"/>
  <c r="D110"/>
  <c r="F17"/>
  <c r="E23"/>
  <c r="F36"/>
  <c r="E63"/>
  <c r="F105"/>
  <c r="E37"/>
  <c r="F37" s="1"/>
  <c r="E47"/>
  <c r="F47" s="1"/>
  <c r="F82"/>
  <c r="F23"/>
  <c r="E64" l="1"/>
  <c r="F64" s="1"/>
  <c r="E109"/>
  <c r="F63"/>
  <c r="F109" l="1"/>
  <c r="E110"/>
  <c r="F110" s="1"/>
</calcChain>
</file>

<file path=xl/sharedStrings.xml><?xml version="1.0" encoding="utf-8"?>
<sst xmlns="http://schemas.openxmlformats.org/spreadsheetml/2006/main" count="201" uniqueCount="114">
  <si>
    <t>№ п/п</t>
  </si>
  <si>
    <t xml:space="preserve">Наименование мероприятия </t>
  </si>
  <si>
    <t>Источники финансирования</t>
  </si>
  <si>
    <t>2017 год (план)</t>
  </si>
  <si>
    <t xml:space="preserve">Результаты выполнения мероприятия </t>
  </si>
  <si>
    <t>Подпрограмма I «Развитие отраслей сельского хозяйства»</t>
  </si>
  <si>
    <t>Развитие отрасли растениеводства</t>
  </si>
  <si>
    <t>Содействие получению несвязанной поддержки сельскохозяйственным товаропроизводителям в области ратениеводства</t>
  </si>
  <si>
    <t>Внебюджетные источники</t>
  </si>
  <si>
    <t>Всего по мероприятию</t>
  </si>
  <si>
    <t xml:space="preserve">Содействие получению компенсации части затрат на закупка оригинальных семян и семян высших репродукций </t>
  </si>
  <si>
    <t>Всего по задаче 1</t>
  </si>
  <si>
    <t>итого по Задаче 1</t>
  </si>
  <si>
    <t>Развитие отрасли животноводства</t>
  </si>
  <si>
    <t xml:space="preserve">Содействие получению субсидии на реализуемое молоко </t>
  </si>
  <si>
    <t xml:space="preserve"> Содействие получению субсидии на организацию и проведение селекционно-племенной работы, содержание маточного поголовья крупного рогатого скота, и выращивание молодняка.</t>
  </si>
  <si>
    <t>Содействие получению субсидии за реализацию племенного молодняка КРС</t>
  </si>
  <si>
    <t>Всего по задаче 2</t>
  </si>
  <si>
    <t>итого по Задаче 2</t>
  </si>
  <si>
    <t>Техническая и технологическая модернизация производства</t>
  </si>
  <si>
    <t>Предоставление сельскохозяйственным товаропроизводителям грантов в форме субсидий</t>
  </si>
  <si>
    <t>Средства бюджета Ступинского муниципального района</t>
  </si>
  <si>
    <t>Содействие приобретению новой ресурсосберегающей техники и оборудования</t>
  </si>
  <si>
    <t xml:space="preserve">Всего по задаче 3 </t>
  </si>
  <si>
    <t>итого по Задаче 3</t>
  </si>
  <si>
    <t>Повышение экономической эффективности сельскохозяйственного производства</t>
  </si>
  <si>
    <t>Содействие получению компенсации части затрат на погашение процентной ставки по кредитам, полученным сельскохозяйственными товаропроизводителями на срок до 1 года</t>
  </si>
  <si>
    <t>Содействие получению компенсации части затрат на погашение процентной ставки по кредитам, полученным сельскохозяйственными товаропроизводителями на срок от 2 до 10 лет</t>
  </si>
  <si>
    <t>Всего по задаче 4</t>
  </si>
  <si>
    <t>итого по Задаче 4</t>
  </si>
  <si>
    <t>Всего по подпрограмме I</t>
  </si>
  <si>
    <t>Средства федерального бюджета</t>
  </si>
  <si>
    <t>ИТОГО по подпрограмме I</t>
  </si>
  <si>
    <t>Подпрограмма II  «Устойчивое развитие сельских территорий»</t>
  </si>
  <si>
    <t>Жилищное строительство в сельской местности</t>
  </si>
  <si>
    <t>1.1.</t>
  </si>
  <si>
    <t>Строительство жилья в сельской местности</t>
  </si>
  <si>
    <t xml:space="preserve">Всего по мероприятию </t>
  </si>
  <si>
    <t>1.2.</t>
  </si>
  <si>
    <t>Обеспечение жильём граждан РФ, проживающих в сельской местности, в т.ч  молодых семей и молодых специалистов</t>
  </si>
  <si>
    <t>Средства бюджета Московской области</t>
  </si>
  <si>
    <t>Средства бюджета поселений Ступинского муниципального района</t>
  </si>
  <si>
    <t>Всего по задаче1</t>
  </si>
  <si>
    <t>Комплексное обустройство населенных пунктов, расположенных в сельской местности, объектами социальной и инженерной инфраструктуры</t>
  </si>
  <si>
    <t>2.1.</t>
  </si>
  <si>
    <t>2.2.</t>
  </si>
  <si>
    <t>Всего по подпрограмме II</t>
  </si>
  <si>
    <t>2017г. факт к плану, +,-,%</t>
  </si>
  <si>
    <t>производство зерна, т</t>
  </si>
  <si>
    <t>производство овощей, т</t>
  </si>
  <si>
    <t>производство картофеля, т</t>
  </si>
  <si>
    <t>внесение минеральных удобрений, т действ.вещ.</t>
  </si>
  <si>
    <t>проведение работ по известкованию кислых почв, га</t>
  </si>
  <si>
    <t>вовлечение в сельхозоборот неиспользуемых сельхозугодий, га</t>
  </si>
  <si>
    <t>доля обрабатываемой пашни в общей площади пашни, %</t>
  </si>
  <si>
    <t>площадь, засеваемая элитными семенами, га</t>
  </si>
  <si>
    <t>производство молока, т</t>
  </si>
  <si>
    <t>реализация молока сельскохозяйственными предприятиями, т</t>
  </si>
  <si>
    <t>выход телят от 100 коров молочного направления, гол.</t>
  </si>
  <si>
    <t>производство скота и птицы на убой (ж.м.), т</t>
  </si>
  <si>
    <t>производство яйца, тыс.шт.</t>
  </si>
  <si>
    <t>удельный вес племенного скота в общем поголовье, %</t>
  </si>
  <si>
    <t>численность племенного поголовья коров молочного направления, гол.</t>
  </si>
  <si>
    <t>реализация племенного молодняка КРС, гол.</t>
  </si>
  <si>
    <t> объемы приобретения новой техники сельскохозяйственными товаропроизводителями всех форм собственности, ед.</t>
  </si>
  <si>
    <t>объём инвестиций в основной капитал, млн.руб.</t>
  </si>
  <si>
    <t>количество реализуемых инвестиционных проектов в сфере АПК, ед.</t>
  </si>
  <si>
    <t>объем инвестиций,  привлеченных в текущем году по реализуемым инвестиционным проектам АПК, находящимся  в единой автоматизированной системе мониторинга инвестиционных проектов Министерства инвестиций и инноваций МО, млн.руб.</t>
  </si>
  <si>
    <t>индекс производства продукции с/х,  %</t>
  </si>
  <si>
    <t>индекс производства продукции растениеводства, %</t>
  </si>
  <si>
    <t>индекс производства продукции животноводства, %</t>
  </si>
  <si>
    <t>количество крестьянских (фермерских) хозяйств, начинающих фермеров, осуществивших проекты создания и развития своих хозяйств с помощью государственной поддержки, ед.</t>
  </si>
  <si>
    <t>доля прибыльных сельскохозяйственных организаций в общем их числе, %</t>
  </si>
  <si>
    <t> ввод в эксплуатацию жилья в сельской местности, м2</t>
  </si>
  <si>
    <t>количество семей граждан, получивших сертификаты на улучшение жилищных условий, ед.</t>
  </si>
  <si>
    <t>количество семей молодых специалистов получивших сертификаты на улучшение жилищных условий, ед.</t>
  </si>
  <si>
    <t>обеспечение жилой площадью семей граждан, проживающих в сельской местности, м2</t>
  </si>
  <si>
    <t>обеспечение жилой площадью молодых семей и молодых специалистов, проживающих в сельской местности, м2</t>
  </si>
  <si>
    <t>ввод в действие учреждений культурно-досугового типа, мест</t>
  </si>
  <si>
    <t>ввод в эксплуатацию распределительных газовых сетей, км</t>
  </si>
  <si>
    <t>показатель</t>
  </si>
  <si>
    <t>план 2017 г.</t>
  </si>
  <si>
    <t>2.3.</t>
  </si>
  <si>
    <t>3.1.</t>
  </si>
  <si>
    <t>3.2.</t>
  </si>
  <si>
    <t>4.1.</t>
  </si>
  <si>
    <t>4.2.</t>
  </si>
  <si>
    <t>Комментарии</t>
  </si>
  <si>
    <t> реализация племенного молодняка КРС, гол.</t>
  </si>
  <si>
    <t>оценивается по результатам года</t>
  </si>
  <si>
    <t>Не планируется в связи с решением племенных хозяйств о пополнении собственного основного стада</t>
  </si>
  <si>
    <t>Финансирование мероприятий произведено в рамках выделенных средств федерального бюджета</t>
  </si>
  <si>
    <t>уровень интенсивности использования посевных площадей, т зерн.ед.</t>
  </si>
  <si>
    <t>объем произведенной сельскохозяйственной продукции на вновь введенных в оборот землях сельскохозяйственного назначения, т зерн.ед.</t>
  </si>
  <si>
    <t xml:space="preserve">Продолжается выполнение культуртехнических работ по вводу </t>
  </si>
  <si>
    <t>Проектно-изыскательские работы, строительство и реконструкция учреждений культурно-досугового типа (с.п.Леонтьевское (д.Леонтьево), с.п.Аксиньинское (с.Большое Алексеевское), г.п. Жилёво (с.Киясово)</t>
  </si>
  <si>
    <t xml:space="preserve">Проектно-изыскательские работы и строительство объектов газификации (г.п.Ступино (д.Тишково), г.п.Жилёво (ул.Донбасская с.Шугарово), с.п.Леонтьевское (д.Красный Котельщик) </t>
  </si>
  <si>
    <t>"Сельское хозяйство Ступинского муниципального района на 2014-2020 годы" за 2017 год</t>
  </si>
  <si>
    <t>2017 год (факт)</t>
  </si>
  <si>
    <t>факт 2017 г.</t>
  </si>
  <si>
    <t>факт 2017 г. к плану, %</t>
  </si>
  <si>
    <t>В текущем году не освоены средства местного бюдета, выделенные на проведение проектных работ по газификации д.Тишково</t>
  </si>
  <si>
    <t xml:space="preserve">введён в эксплуатацию дома культуры д.Леонтьево </t>
  </si>
  <si>
    <t>Списано 600 га озимых зерновых посева 2016 года в связи с погодными условиями зимы 2016-2017</t>
  </si>
  <si>
    <t>сельскохозяйственными предприятиями не проводились работы по известкованию</t>
  </si>
  <si>
    <t>Проводится работа по формированию данных по общей площади пашни для уточнения с Росреестром</t>
  </si>
  <si>
    <t>Показатель не выполнен всвязи с реализацией мероприятий по борьбе с вирусом лейкоза.</t>
  </si>
  <si>
    <t>Статус племенного репродуктора утрачен ЗАО "Малино" (банкротство)</t>
  </si>
  <si>
    <t>В связи с принятием решения о предоставления льготного кредита  АО СП "Аксиньино" сместились сроки выполнения работ</t>
  </si>
  <si>
    <t>Не выполнен из-за снижения производства молока</t>
  </si>
  <si>
    <t>Убыточны ЗАО "Малино" (банкротство) и АО "Агрофирма "Красная заря"</t>
  </si>
  <si>
    <t>Оформляются документы по строительству жилого дома в с.Леонтьево</t>
  </si>
  <si>
    <t>Результаты реализации муниципальной программы</t>
  </si>
  <si>
    <t>Всего по программе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</si>
</sst>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/>
    <xf numFmtId="0" fontId="3" fillId="0" borderId="0" xfId="0" applyFont="1" applyAlignment="1">
      <alignment horizontal="center" wrapText="1"/>
    </xf>
    <xf numFmtId="0" fontId="4" fillId="0" borderId="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164" fontId="4" fillId="0" borderId="1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tabSelected="1" view="pageBreakPreview" zoomScaleNormal="100" zoomScaleSheetLayoutView="100" workbookViewId="0">
      <selection activeCell="B8" sqref="B8:K8"/>
    </sheetView>
  </sheetViews>
  <sheetFormatPr defaultRowHeight="15"/>
  <cols>
    <col min="1" max="1" width="4.140625" customWidth="1"/>
    <col min="2" max="2" width="15.140625" customWidth="1"/>
    <col min="3" max="3" width="12.85546875" customWidth="1"/>
    <col min="4" max="4" width="10.85546875" customWidth="1"/>
    <col min="5" max="5" width="10" customWidth="1"/>
    <col min="6" max="6" width="9.28515625" customWidth="1"/>
    <col min="7" max="7" width="24.85546875" customWidth="1"/>
    <col min="8" max="8" width="8" customWidth="1"/>
    <col min="11" max="11" width="33" customWidth="1"/>
  </cols>
  <sheetData>
    <row r="1" spans="1:11" ht="15.75">
      <c r="A1" s="49" t="s">
        <v>112</v>
      </c>
      <c r="B1" s="49"/>
      <c r="C1" s="49"/>
      <c r="D1" s="49"/>
      <c r="E1" s="49"/>
      <c r="F1" s="49"/>
      <c r="G1" s="49"/>
      <c r="H1" s="50"/>
      <c r="I1" s="50"/>
      <c r="J1" s="50"/>
      <c r="K1" s="50"/>
    </row>
    <row r="2" spans="1:11" ht="14.25" customHeight="1">
      <c r="A2" s="51" t="s">
        <v>97</v>
      </c>
      <c r="B2" s="51"/>
      <c r="C2" s="51"/>
      <c r="D2" s="51"/>
      <c r="E2" s="51"/>
      <c r="F2" s="51"/>
      <c r="G2" s="51"/>
      <c r="H2" s="50"/>
      <c r="I2" s="50"/>
      <c r="J2" s="50"/>
      <c r="K2" s="50"/>
    </row>
    <row r="3" spans="1:11">
      <c r="H3" s="1"/>
    </row>
    <row r="4" spans="1:11" s="6" customFormat="1" ht="15" customHeight="1">
      <c r="A4" s="37" t="s">
        <v>0</v>
      </c>
      <c r="B4" s="37" t="s">
        <v>1</v>
      </c>
      <c r="C4" s="37" t="s">
        <v>2</v>
      </c>
      <c r="D4" s="37" t="s">
        <v>3</v>
      </c>
      <c r="E4" s="37" t="s">
        <v>98</v>
      </c>
      <c r="F4" s="37" t="s">
        <v>47</v>
      </c>
      <c r="G4" s="64" t="s">
        <v>4</v>
      </c>
      <c r="H4" s="65"/>
      <c r="I4" s="65"/>
      <c r="J4" s="66"/>
      <c r="K4" s="37" t="s">
        <v>87</v>
      </c>
    </row>
    <row r="5" spans="1:11" s="6" customFormat="1" ht="38.25">
      <c r="A5" s="40"/>
      <c r="B5" s="40"/>
      <c r="C5" s="40"/>
      <c r="D5" s="40"/>
      <c r="E5" s="40"/>
      <c r="F5" s="40"/>
      <c r="G5" s="3" t="s">
        <v>80</v>
      </c>
      <c r="H5" s="3" t="s">
        <v>81</v>
      </c>
      <c r="I5" s="11" t="s">
        <v>99</v>
      </c>
      <c r="J5" s="11" t="s">
        <v>100</v>
      </c>
      <c r="K5" s="40"/>
    </row>
    <row r="6" spans="1:11" s="6" customFormat="1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5">
        <v>7</v>
      </c>
      <c r="H6" s="3">
        <v>8</v>
      </c>
      <c r="I6" s="5">
        <v>9</v>
      </c>
      <c r="J6" s="5">
        <v>10</v>
      </c>
      <c r="K6" s="5">
        <v>11</v>
      </c>
    </row>
    <row r="7" spans="1:11" s="6" customFormat="1">
      <c r="A7" s="60" t="s">
        <v>5</v>
      </c>
      <c r="B7" s="63"/>
      <c r="C7" s="63"/>
      <c r="D7" s="63"/>
      <c r="E7" s="63"/>
      <c r="F7" s="63"/>
      <c r="G7" s="63"/>
      <c r="H7" s="56"/>
      <c r="I7" s="56"/>
      <c r="J7" s="56"/>
      <c r="K7" s="57"/>
    </row>
    <row r="8" spans="1:11" s="6" customFormat="1">
      <c r="A8" s="2">
        <v>1</v>
      </c>
      <c r="B8" s="55" t="s">
        <v>6</v>
      </c>
      <c r="C8" s="56"/>
      <c r="D8" s="56"/>
      <c r="E8" s="56"/>
      <c r="F8" s="56"/>
      <c r="G8" s="56"/>
      <c r="H8" s="56"/>
      <c r="I8" s="56"/>
      <c r="J8" s="56"/>
      <c r="K8" s="57"/>
    </row>
    <row r="9" spans="1:11" s="6" customFormat="1" ht="38.25">
      <c r="A9" s="36" t="s">
        <v>35</v>
      </c>
      <c r="B9" s="36" t="s">
        <v>7</v>
      </c>
      <c r="C9" s="36" t="s">
        <v>8</v>
      </c>
      <c r="D9" s="36">
        <v>26100</v>
      </c>
      <c r="E9" s="36">
        <v>22225.4</v>
      </c>
      <c r="F9" s="69">
        <f>E9/D9*100</f>
        <v>85.154789272030655</v>
      </c>
      <c r="G9" s="3" t="s">
        <v>48</v>
      </c>
      <c r="H9" s="3">
        <v>23500</v>
      </c>
      <c r="I9" s="5">
        <v>21000</v>
      </c>
      <c r="J9" s="8">
        <f>I9/H9*100</f>
        <v>89.361702127659569</v>
      </c>
      <c r="K9" s="16" t="s">
        <v>103</v>
      </c>
    </row>
    <row r="10" spans="1:11" s="6" customFormat="1">
      <c r="A10" s="36"/>
      <c r="B10" s="36"/>
      <c r="C10" s="36"/>
      <c r="D10" s="36"/>
      <c r="E10" s="36"/>
      <c r="F10" s="69"/>
      <c r="G10" s="3" t="s">
        <v>49</v>
      </c>
      <c r="H10" s="3">
        <v>24900</v>
      </c>
      <c r="I10" s="5">
        <v>24900</v>
      </c>
      <c r="J10" s="8">
        <f t="shared" ref="J10:J34" si="0">I10/H10*100</f>
        <v>100</v>
      </c>
      <c r="K10" s="3"/>
    </row>
    <row r="11" spans="1:11" s="6" customFormat="1">
      <c r="A11" s="36"/>
      <c r="B11" s="36"/>
      <c r="C11" s="36"/>
      <c r="D11" s="36"/>
      <c r="E11" s="36"/>
      <c r="F11" s="69"/>
      <c r="G11" s="3" t="s">
        <v>50</v>
      </c>
      <c r="H11" s="3">
        <v>33700</v>
      </c>
      <c r="I11" s="5">
        <v>33700</v>
      </c>
      <c r="J11" s="8">
        <f t="shared" si="0"/>
        <v>100</v>
      </c>
      <c r="K11" s="3"/>
    </row>
    <row r="12" spans="1:11" s="6" customFormat="1" ht="25.5">
      <c r="A12" s="36"/>
      <c r="B12" s="36"/>
      <c r="C12" s="36"/>
      <c r="D12" s="36"/>
      <c r="E12" s="36"/>
      <c r="F12" s="69"/>
      <c r="G12" s="3" t="s">
        <v>51</v>
      </c>
      <c r="H12" s="3">
        <v>1378</v>
      </c>
      <c r="I12" s="5">
        <v>1381</v>
      </c>
      <c r="J12" s="8">
        <f t="shared" si="0"/>
        <v>100.21770682148042</v>
      </c>
      <c r="K12" s="3"/>
    </row>
    <row r="13" spans="1:11" s="6" customFormat="1" ht="38.25">
      <c r="A13" s="36"/>
      <c r="B13" s="36"/>
      <c r="C13" s="36"/>
      <c r="D13" s="36"/>
      <c r="E13" s="36"/>
      <c r="F13" s="69"/>
      <c r="G13" s="3" t="s">
        <v>52</v>
      </c>
      <c r="H13" s="3">
        <v>460</v>
      </c>
      <c r="I13" s="5">
        <v>0</v>
      </c>
      <c r="J13" s="8">
        <f t="shared" si="0"/>
        <v>0</v>
      </c>
      <c r="K13" s="11" t="s">
        <v>104</v>
      </c>
    </row>
    <row r="14" spans="1:11" s="6" customFormat="1" ht="38.25">
      <c r="A14" s="36"/>
      <c r="B14" s="36"/>
      <c r="C14" s="36"/>
      <c r="D14" s="36"/>
      <c r="E14" s="36"/>
      <c r="F14" s="69"/>
      <c r="G14" s="9" t="s">
        <v>92</v>
      </c>
      <c r="H14" s="3">
        <v>1.89</v>
      </c>
      <c r="I14" s="5">
        <v>1.91</v>
      </c>
      <c r="J14" s="8">
        <f t="shared" si="0"/>
        <v>101.05820105820106</v>
      </c>
      <c r="K14" s="9"/>
    </row>
    <row r="15" spans="1:11" s="6" customFormat="1" ht="126.75" customHeight="1">
      <c r="A15" s="36"/>
      <c r="B15" s="36"/>
      <c r="C15" s="36"/>
      <c r="D15" s="36"/>
      <c r="E15" s="36"/>
      <c r="F15" s="69"/>
      <c r="G15" s="9" t="s">
        <v>93</v>
      </c>
      <c r="H15" s="3">
        <v>2.5</v>
      </c>
      <c r="I15" s="5">
        <v>2.5</v>
      </c>
      <c r="J15" s="8">
        <f t="shared" si="0"/>
        <v>100</v>
      </c>
      <c r="K15" s="3"/>
    </row>
    <row r="16" spans="1:11" s="6" customFormat="1" ht="38.25">
      <c r="A16" s="36"/>
      <c r="B16" s="36"/>
      <c r="C16" s="36"/>
      <c r="D16" s="36"/>
      <c r="E16" s="36"/>
      <c r="F16" s="69"/>
      <c r="G16" s="3" t="s">
        <v>53</v>
      </c>
      <c r="H16" s="3">
        <v>3333</v>
      </c>
      <c r="I16" s="5">
        <v>3366</v>
      </c>
      <c r="J16" s="8">
        <f t="shared" si="0"/>
        <v>100.99009900990099</v>
      </c>
      <c r="K16" s="9" t="s">
        <v>94</v>
      </c>
    </row>
    <row r="17" spans="1:11" s="6" customFormat="1" ht="38.25">
      <c r="A17" s="36"/>
      <c r="B17" s="36"/>
      <c r="C17" s="2" t="s">
        <v>9</v>
      </c>
      <c r="D17" s="20">
        <f>D9</f>
        <v>26100</v>
      </c>
      <c r="E17" s="3">
        <f>E9</f>
        <v>22225.4</v>
      </c>
      <c r="F17" s="7">
        <f>E17/D17*100</f>
        <v>85.154789272030655</v>
      </c>
      <c r="G17" s="3" t="s">
        <v>54</v>
      </c>
      <c r="H17" s="3">
        <v>90</v>
      </c>
      <c r="I17" s="5">
        <v>72.099999999999994</v>
      </c>
      <c r="J17" s="8">
        <f t="shared" si="0"/>
        <v>80.1111111111111</v>
      </c>
      <c r="K17" s="11" t="s">
        <v>105</v>
      </c>
    </row>
    <row r="18" spans="1:11" s="6" customFormat="1" ht="38.25">
      <c r="A18" s="36" t="s">
        <v>38</v>
      </c>
      <c r="B18" s="36" t="s">
        <v>10</v>
      </c>
      <c r="C18" s="37" t="s">
        <v>8</v>
      </c>
      <c r="D18" s="37">
        <v>850</v>
      </c>
      <c r="E18" s="37">
        <v>0</v>
      </c>
      <c r="F18" s="70">
        <f>E18/D18*100</f>
        <v>0</v>
      </c>
      <c r="G18" s="3" t="s">
        <v>48</v>
      </c>
      <c r="H18" s="9">
        <v>23500</v>
      </c>
      <c r="I18" s="10">
        <v>21000</v>
      </c>
      <c r="J18" s="8">
        <f t="shared" si="0"/>
        <v>89.361702127659569</v>
      </c>
      <c r="K18" s="16" t="s">
        <v>103</v>
      </c>
    </row>
    <row r="19" spans="1:11" s="6" customFormat="1">
      <c r="A19" s="36"/>
      <c r="B19" s="36"/>
      <c r="C19" s="68"/>
      <c r="D19" s="68"/>
      <c r="E19" s="68"/>
      <c r="F19" s="72"/>
      <c r="G19" s="3" t="s">
        <v>49</v>
      </c>
      <c r="H19" s="9">
        <v>24900</v>
      </c>
      <c r="I19" s="10">
        <v>24900</v>
      </c>
      <c r="J19" s="8">
        <f t="shared" si="0"/>
        <v>100</v>
      </c>
      <c r="K19" s="9"/>
    </row>
    <row r="20" spans="1:11" s="6" customFormat="1">
      <c r="A20" s="36"/>
      <c r="B20" s="36"/>
      <c r="C20" s="40"/>
      <c r="D20" s="40"/>
      <c r="E20" s="40"/>
      <c r="F20" s="71"/>
      <c r="G20" s="3" t="s">
        <v>50</v>
      </c>
      <c r="H20" s="9">
        <v>33700</v>
      </c>
      <c r="I20" s="10">
        <v>33700</v>
      </c>
      <c r="J20" s="8">
        <f t="shared" si="0"/>
        <v>100</v>
      </c>
      <c r="K20" s="9"/>
    </row>
    <row r="21" spans="1:11" s="6" customFormat="1" ht="48" customHeight="1">
      <c r="A21" s="36"/>
      <c r="B21" s="36"/>
      <c r="C21" s="2" t="s">
        <v>9</v>
      </c>
      <c r="D21" s="3">
        <f>D18</f>
        <v>850</v>
      </c>
      <c r="E21" s="3">
        <f>E18</f>
        <v>0</v>
      </c>
      <c r="F21" s="7">
        <f>E21/D21*100</f>
        <v>0</v>
      </c>
      <c r="G21" s="3" t="s">
        <v>55</v>
      </c>
      <c r="H21" s="3">
        <v>1190</v>
      </c>
      <c r="I21" s="5">
        <v>1195</v>
      </c>
      <c r="J21" s="8">
        <f t="shared" si="0"/>
        <v>100.42016806722688</v>
      </c>
      <c r="K21" s="3"/>
    </row>
    <row r="22" spans="1:11" s="6" customFormat="1" ht="25.5">
      <c r="A22" s="36"/>
      <c r="B22" s="26" t="s">
        <v>11</v>
      </c>
      <c r="C22" s="3" t="s">
        <v>8</v>
      </c>
      <c r="D22" s="3">
        <f>D9+D18</f>
        <v>26950</v>
      </c>
      <c r="E22" s="20">
        <f>E9+E18</f>
        <v>22225.4</v>
      </c>
      <c r="F22" s="7">
        <f t="shared" ref="F22:F23" si="1">E22/D22*100</f>
        <v>82.469016697588131</v>
      </c>
      <c r="G22" s="52"/>
      <c r="H22" s="28"/>
      <c r="I22" s="28"/>
      <c r="J22" s="28"/>
      <c r="K22" s="29"/>
    </row>
    <row r="23" spans="1:11" s="6" customFormat="1" ht="25.5">
      <c r="A23" s="36"/>
      <c r="B23" s="26"/>
      <c r="C23" s="2" t="s">
        <v>12</v>
      </c>
      <c r="D23" s="3">
        <f>D17+D21</f>
        <v>26950</v>
      </c>
      <c r="E23" s="20">
        <f>E17+E21</f>
        <v>22225.4</v>
      </c>
      <c r="F23" s="7">
        <f t="shared" si="1"/>
        <v>82.469016697588131</v>
      </c>
      <c r="G23" s="45"/>
      <c r="H23" s="34"/>
      <c r="I23" s="34"/>
      <c r="J23" s="34"/>
      <c r="K23" s="35"/>
    </row>
    <row r="24" spans="1:11" s="6" customFormat="1">
      <c r="A24" s="2">
        <v>2</v>
      </c>
      <c r="B24" s="55" t="s">
        <v>13</v>
      </c>
      <c r="C24" s="56"/>
      <c r="D24" s="56"/>
      <c r="E24" s="56"/>
      <c r="F24" s="56"/>
      <c r="G24" s="56"/>
      <c r="H24" s="56"/>
      <c r="I24" s="56"/>
      <c r="J24" s="56"/>
      <c r="K24" s="57"/>
    </row>
    <row r="25" spans="1:11" s="6" customFormat="1">
      <c r="A25" s="36" t="s">
        <v>44</v>
      </c>
      <c r="B25" s="36" t="s">
        <v>14</v>
      </c>
      <c r="C25" s="36" t="s">
        <v>8</v>
      </c>
      <c r="D25" s="36">
        <v>58000</v>
      </c>
      <c r="E25" s="36">
        <v>35933.300000000003</v>
      </c>
      <c r="F25" s="70">
        <f>E25/D25*100</f>
        <v>61.953965517241386</v>
      </c>
      <c r="G25" s="3" t="s">
        <v>56</v>
      </c>
      <c r="H25" s="3">
        <v>50000</v>
      </c>
      <c r="I25" s="5">
        <v>46000</v>
      </c>
      <c r="J25" s="8">
        <f t="shared" si="0"/>
        <v>92</v>
      </c>
      <c r="K25" s="37" t="s">
        <v>106</v>
      </c>
    </row>
    <row r="26" spans="1:11" s="6" customFormat="1" ht="38.25">
      <c r="A26" s="36"/>
      <c r="B26" s="36"/>
      <c r="C26" s="36"/>
      <c r="D26" s="36"/>
      <c r="E26" s="36"/>
      <c r="F26" s="71"/>
      <c r="G26" s="3" t="s">
        <v>57</v>
      </c>
      <c r="H26" s="3">
        <v>44000</v>
      </c>
      <c r="I26" s="5">
        <v>39075</v>
      </c>
      <c r="J26" s="8">
        <f t="shared" si="0"/>
        <v>88.806818181818187</v>
      </c>
      <c r="K26" s="38"/>
    </row>
    <row r="27" spans="1:11" s="6" customFormat="1" ht="25.5">
      <c r="A27" s="36"/>
      <c r="B27" s="36"/>
      <c r="C27" s="2" t="s">
        <v>9</v>
      </c>
      <c r="D27" s="20">
        <f>D25</f>
        <v>58000</v>
      </c>
      <c r="E27" s="3">
        <f>E25</f>
        <v>35933.300000000003</v>
      </c>
      <c r="F27" s="7">
        <f>E27/D27*100</f>
        <v>61.953965517241386</v>
      </c>
      <c r="G27" s="3" t="s">
        <v>58</v>
      </c>
      <c r="H27" s="3">
        <v>75</v>
      </c>
      <c r="I27" s="5">
        <v>61</v>
      </c>
      <c r="J27" s="8">
        <f t="shared" si="0"/>
        <v>81.333333333333329</v>
      </c>
      <c r="K27" s="39"/>
    </row>
    <row r="28" spans="1:11" s="6" customFormat="1" ht="25.5">
      <c r="A28" s="36" t="s">
        <v>45</v>
      </c>
      <c r="B28" s="36" t="s">
        <v>15</v>
      </c>
      <c r="C28" s="36" t="s">
        <v>8</v>
      </c>
      <c r="D28" s="36">
        <v>7600</v>
      </c>
      <c r="E28" s="36">
        <v>7553.7</v>
      </c>
      <c r="F28" s="69">
        <f>E28/D28*100</f>
        <v>99.390789473684208</v>
      </c>
      <c r="G28" s="3" t="s">
        <v>58</v>
      </c>
      <c r="H28" s="3">
        <v>75</v>
      </c>
      <c r="I28" s="5">
        <v>61</v>
      </c>
      <c r="J28" s="8">
        <f t="shared" si="0"/>
        <v>81.333333333333329</v>
      </c>
      <c r="K28" s="37" t="s">
        <v>106</v>
      </c>
    </row>
    <row r="29" spans="1:11" s="6" customFormat="1" ht="42.75" customHeight="1">
      <c r="A29" s="36"/>
      <c r="B29" s="36"/>
      <c r="C29" s="36"/>
      <c r="D29" s="36"/>
      <c r="E29" s="36"/>
      <c r="F29" s="69"/>
      <c r="G29" s="3" t="s">
        <v>59</v>
      </c>
      <c r="H29" s="3">
        <v>1950</v>
      </c>
      <c r="I29" s="5">
        <v>1653</v>
      </c>
      <c r="J29" s="8">
        <f t="shared" si="0"/>
        <v>84.769230769230774</v>
      </c>
      <c r="K29" s="40"/>
    </row>
    <row r="30" spans="1:11" s="6" customFormat="1">
      <c r="A30" s="36"/>
      <c r="B30" s="36"/>
      <c r="C30" s="36"/>
      <c r="D30" s="36"/>
      <c r="E30" s="36"/>
      <c r="F30" s="69"/>
      <c r="G30" s="3" t="s">
        <v>60</v>
      </c>
      <c r="H30" s="3">
        <v>4000</v>
      </c>
      <c r="I30" s="5">
        <v>4500</v>
      </c>
      <c r="J30" s="8">
        <f t="shared" si="0"/>
        <v>112.5</v>
      </c>
      <c r="K30" s="5"/>
    </row>
    <row r="31" spans="1:11" s="6" customFormat="1" ht="25.5">
      <c r="A31" s="36"/>
      <c r="B31" s="36"/>
      <c r="C31" s="36"/>
      <c r="D31" s="36"/>
      <c r="E31" s="36"/>
      <c r="F31" s="69"/>
      <c r="G31" s="3" t="s">
        <v>61</v>
      </c>
      <c r="H31" s="3">
        <v>39.5</v>
      </c>
      <c r="I31" s="5">
        <v>37</v>
      </c>
      <c r="J31" s="8">
        <f t="shared" si="0"/>
        <v>93.670886075949369</v>
      </c>
      <c r="K31" s="46" t="s">
        <v>107</v>
      </c>
    </row>
    <row r="32" spans="1:11" s="6" customFormat="1" ht="38.25">
      <c r="A32" s="36"/>
      <c r="B32" s="36"/>
      <c r="C32" s="36"/>
      <c r="D32" s="36"/>
      <c r="E32" s="36"/>
      <c r="F32" s="69"/>
      <c r="G32" s="3" t="s">
        <v>62</v>
      </c>
      <c r="H32" s="3">
        <v>3137</v>
      </c>
      <c r="I32" s="5">
        <v>2566</v>
      </c>
      <c r="J32" s="8">
        <f t="shared" si="0"/>
        <v>81.797896079056414</v>
      </c>
      <c r="K32" s="47"/>
    </row>
    <row r="33" spans="1:11" s="6" customFormat="1" ht="51.75" customHeight="1">
      <c r="A33" s="36"/>
      <c r="B33" s="36"/>
      <c r="C33" s="2" t="s">
        <v>9</v>
      </c>
      <c r="D33" s="20">
        <f>D28</f>
        <v>7600</v>
      </c>
      <c r="E33" s="3">
        <f>E28</f>
        <v>7553.7</v>
      </c>
      <c r="F33" s="7">
        <f>E33/D33*100</f>
        <v>99.390789473684208</v>
      </c>
      <c r="G33" s="3" t="s">
        <v>63</v>
      </c>
      <c r="H33" s="3">
        <v>100</v>
      </c>
      <c r="I33" s="5">
        <v>0</v>
      </c>
      <c r="J33" s="5">
        <f t="shared" si="0"/>
        <v>0</v>
      </c>
      <c r="K33" s="3" t="s">
        <v>90</v>
      </c>
    </row>
    <row r="34" spans="1:11" s="6" customFormat="1" ht="60" customHeight="1">
      <c r="A34" s="36" t="s">
        <v>82</v>
      </c>
      <c r="B34" s="36" t="s">
        <v>16</v>
      </c>
      <c r="C34" s="3" t="s">
        <v>8</v>
      </c>
      <c r="D34" s="3">
        <v>594</v>
      </c>
      <c r="E34" s="3">
        <v>0</v>
      </c>
      <c r="F34" s="7">
        <f>E34/D34*100</f>
        <v>0</v>
      </c>
      <c r="G34" s="3" t="s">
        <v>88</v>
      </c>
      <c r="H34" s="3">
        <v>100</v>
      </c>
      <c r="I34" s="5">
        <v>0</v>
      </c>
      <c r="J34" s="5">
        <f t="shared" si="0"/>
        <v>0</v>
      </c>
      <c r="K34" s="3" t="s">
        <v>90</v>
      </c>
    </row>
    <row r="35" spans="1:11" s="6" customFormat="1" ht="25.5">
      <c r="A35" s="36"/>
      <c r="B35" s="36"/>
      <c r="C35" s="2" t="s">
        <v>9</v>
      </c>
      <c r="D35" s="3">
        <v>594</v>
      </c>
      <c r="E35" s="3">
        <f>E34</f>
        <v>0</v>
      </c>
      <c r="F35" s="7">
        <f t="shared" ref="F35:F36" si="2">E35/D35*100</f>
        <v>0</v>
      </c>
      <c r="G35" s="3"/>
      <c r="H35" s="3"/>
      <c r="I35" s="5"/>
      <c r="J35" s="5"/>
      <c r="K35" s="5"/>
    </row>
    <row r="36" spans="1:11" s="6" customFormat="1" ht="25.5">
      <c r="A36" s="36"/>
      <c r="B36" s="26" t="s">
        <v>17</v>
      </c>
      <c r="C36" s="3" t="s">
        <v>8</v>
      </c>
      <c r="D36" s="3">
        <v>66194</v>
      </c>
      <c r="E36" s="3">
        <f>E25+E28+E34</f>
        <v>43487</v>
      </c>
      <c r="F36" s="7">
        <f t="shared" si="2"/>
        <v>65.69628667250808</v>
      </c>
      <c r="G36" s="36"/>
      <c r="H36" s="3"/>
      <c r="I36" s="5"/>
      <c r="J36" s="5"/>
      <c r="K36" s="5"/>
    </row>
    <row r="37" spans="1:11" s="6" customFormat="1" ht="25.5">
      <c r="A37" s="36"/>
      <c r="B37" s="26"/>
      <c r="C37" s="2" t="s">
        <v>18</v>
      </c>
      <c r="D37" s="3">
        <v>66194</v>
      </c>
      <c r="E37" s="3">
        <f>E36</f>
        <v>43487</v>
      </c>
      <c r="F37" s="7">
        <f>E37/D37*100</f>
        <v>65.69628667250808</v>
      </c>
      <c r="G37" s="36"/>
      <c r="H37" s="3"/>
      <c r="I37" s="5"/>
      <c r="J37" s="5"/>
      <c r="K37" s="5"/>
    </row>
    <row r="38" spans="1:11" s="6" customFormat="1">
      <c r="A38" s="2">
        <v>3</v>
      </c>
      <c r="B38" s="55" t="s">
        <v>19</v>
      </c>
      <c r="C38" s="56"/>
      <c r="D38" s="56"/>
      <c r="E38" s="56"/>
      <c r="F38" s="56"/>
      <c r="G38" s="56"/>
      <c r="H38" s="56"/>
      <c r="I38" s="56"/>
      <c r="J38" s="56"/>
      <c r="K38" s="57"/>
    </row>
    <row r="39" spans="1:11" s="6" customFormat="1" ht="81" customHeight="1">
      <c r="A39" s="36" t="s">
        <v>83</v>
      </c>
      <c r="B39" s="36" t="s">
        <v>20</v>
      </c>
      <c r="C39" s="36" t="s">
        <v>21</v>
      </c>
      <c r="D39" s="36">
        <v>2000</v>
      </c>
      <c r="E39" s="36">
        <v>2000</v>
      </c>
      <c r="F39" s="36">
        <f>E39/D39*100</f>
        <v>100</v>
      </c>
      <c r="G39" s="3" t="s">
        <v>64</v>
      </c>
      <c r="H39" s="3">
        <v>10</v>
      </c>
      <c r="I39" s="5">
        <v>10</v>
      </c>
      <c r="J39" s="8">
        <f t="shared" ref="J39:J43" si="3">I39/H39*100</f>
        <v>100</v>
      </c>
      <c r="K39" s="11"/>
    </row>
    <row r="40" spans="1:11" s="6" customFormat="1" ht="47.25" customHeight="1">
      <c r="A40" s="36"/>
      <c r="B40" s="36"/>
      <c r="C40" s="36"/>
      <c r="D40" s="36"/>
      <c r="E40" s="36"/>
      <c r="F40" s="36"/>
      <c r="G40" s="3" t="s">
        <v>65</v>
      </c>
      <c r="H40" s="3">
        <v>1817</v>
      </c>
      <c r="I40" s="5">
        <v>1360.15</v>
      </c>
      <c r="J40" s="8">
        <f t="shared" si="3"/>
        <v>74.856906989543205</v>
      </c>
      <c r="K40" s="37" t="s">
        <v>108</v>
      </c>
    </row>
    <row r="41" spans="1:11" s="6" customFormat="1" ht="197.25" customHeight="1">
      <c r="A41" s="36"/>
      <c r="B41" s="36"/>
      <c r="C41" s="36"/>
      <c r="D41" s="36"/>
      <c r="E41" s="36"/>
      <c r="F41" s="36"/>
      <c r="G41" s="3" t="s">
        <v>67</v>
      </c>
      <c r="H41" s="9">
        <v>1762</v>
      </c>
      <c r="I41" s="10">
        <v>1323.55</v>
      </c>
      <c r="J41" s="8">
        <f t="shared" si="3"/>
        <v>75.116345062429062</v>
      </c>
      <c r="K41" s="39"/>
    </row>
    <row r="42" spans="1:11" s="6" customFormat="1" ht="38.25">
      <c r="A42" s="36"/>
      <c r="B42" s="36"/>
      <c r="C42" s="3" t="s">
        <v>9</v>
      </c>
      <c r="D42" s="3">
        <v>2000</v>
      </c>
      <c r="E42" s="3">
        <f>E39</f>
        <v>2000</v>
      </c>
      <c r="F42" s="3">
        <f>E42/D42*100</f>
        <v>100</v>
      </c>
      <c r="G42" s="3" t="s">
        <v>66</v>
      </c>
      <c r="H42" s="3">
        <v>1</v>
      </c>
      <c r="I42" s="5">
        <v>8</v>
      </c>
      <c r="J42" s="8">
        <f t="shared" si="3"/>
        <v>800</v>
      </c>
      <c r="K42" s="5"/>
    </row>
    <row r="43" spans="1:11" s="6" customFormat="1" ht="166.5" customHeight="1">
      <c r="A43" s="36" t="s">
        <v>84</v>
      </c>
      <c r="B43" s="36" t="s">
        <v>22</v>
      </c>
      <c r="C43" s="3" t="s">
        <v>8</v>
      </c>
      <c r="D43" s="3">
        <v>55000</v>
      </c>
      <c r="E43" s="3">
        <v>36586</v>
      </c>
      <c r="F43" s="7">
        <f t="shared" ref="F43:F47" si="4">E43/D43*100</f>
        <v>66.52</v>
      </c>
      <c r="G43" s="36" t="s">
        <v>64</v>
      </c>
      <c r="H43" s="3">
        <v>10</v>
      </c>
      <c r="I43" s="5">
        <v>10</v>
      </c>
      <c r="J43" s="8">
        <f t="shared" si="3"/>
        <v>100</v>
      </c>
      <c r="K43" s="3" t="s">
        <v>89</v>
      </c>
    </row>
    <row r="44" spans="1:11" s="6" customFormat="1" ht="25.5">
      <c r="A44" s="36"/>
      <c r="B44" s="36"/>
      <c r="C44" s="2" t="s">
        <v>9</v>
      </c>
      <c r="D44" s="3">
        <v>55000</v>
      </c>
      <c r="E44" s="3">
        <f>E43</f>
        <v>36586</v>
      </c>
      <c r="F44" s="7">
        <f t="shared" si="4"/>
        <v>66.52</v>
      </c>
      <c r="G44" s="36"/>
      <c r="H44" s="3"/>
      <c r="I44" s="5"/>
      <c r="J44" s="5"/>
      <c r="K44" s="5"/>
    </row>
    <row r="45" spans="1:11" s="6" customFormat="1" ht="63.75">
      <c r="A45" s="36"/>
      <c r="B45" s="26" t="s">
        <v>23</v>
      </c>
      <c r="C45" s="3" t="s">
        <v>21</v>
      </c>
      <c r="D45" s="3">
        <v>2000</v>
      </c>
      <c r="E45" s="3">
        <v>2000</v>
      </c>
      <c r="F45" s="7">
        <f t="shared" si="4"/>
        <v>100</v>
      </c>
      <c r="G45" s="36"/>
      <c r="H45" s="3"/>
      <c r="I45" s="5"/>
      <c r="J45" s="5"/>
      <c r="K45" s="5"/>
    </row>
    <row r="46" spans="1:11" s="6" customFormat="1" ht="25.5">
      <c r="A46" s="36"/>
      <c r="B46" s="26"/>
      <c r="C46" s="3" t="s">
        <v>8</v>
      </c>
      <c r="D46" s="3">
        <v>55000</v>
      </c>
      <c r="E46" s="3">
        <f>E43</f>
        <v>36586</v>
      </c>
      <c r="F46" s="7">
        <f t="shared" si="4"/>
        <v>66.52</v>
      </c>
      <c r="G46" s="36"/>
      <c r="H46" s="3"/>
      <c r="I46" s="5"/>
      <c r="J46" s="5"/>
      <c r="K46" s="5"/>
    </row>
    <row r="47" spans="1:11" s="6" customFormat="1" ht="25.5">
      <c r="A47" s="36"/>
      <c r="B47" s="26"/>
      <c r="C47" s="2" t="s">
        <v>24</v>
      </c>
      <c r="D47" s="3">
        <v>57000</v>
      </c>
      <c r="E47" s="3">
        <f>E45+E46</f>
        <v>38586</v>
      </c>
      <c r="F47" s="7">
        <f t="shared" si="4"/>
        <v>67.694736842105257</v>
      </c>
      <c r="G47" s="36"/>
      <c r="H47" s="3"/>
      <c r="I47" s="5"/>
      <c r="J47" s="5"/>
      <c r="K47" s="5"/>
    </row>
    <row r="48" spans="1:11" s="6" customFormat="1">
      <c r="A48" s="2">
        <v>4</v>
      </c>
      <c r="B48" s="60" t="s">
        <v>25</v>
      </c>
      <c r="C48" s="56"/>
      <c r="D48" s="56"/>
      <c r="E48" s="56"/>
      <c r="F48" s="56"/>
      <c r="G48" s="56"/>
      <c r="H48" s="56"/>
      <c r="I48" s="56"/>
      <c r="J48" s="56"/>
      <c r="K48" s="57"/>
    </row>
    <row r="49" spans="1:11" s="6" customFormat="1" ht="25.5">
      <c r="A49" s="36" t="s">
        <v>85</v>
      </c>
      <c r="B49" s="36" t="s">
        <v>26</v>
      </c>
      <c r="C49" s="36" t="s">
        <v>8</v>
      </c>
      <c r="D49" s="36">
        <v>2800</v>
      </c>
      <c r="E49" s="36">
        <v>447.3</v>
      </c>
      <c r="F49" s="36">
        <f>E49/D49*100</f>
        <v>15.975</v>
      </c>
      <c r="G49" s="3" t="s">
        <v>68</v>
      </c>
      <c r="H49" s="3">
        <v>102</v>
      </c>
      <c r="I49" s="5">
        <v>100.89</v>
      </c>
      <c r="J49" s="8">
        <f t="shared" ref="J49:J58" si="5">I49/H49*100</f>
        <v>98.911764705882348</v>
      </c>
      <c r="K49" s="11" t="s">
        <v>109</v>
      </c>
    </row>
    <row r="50" spans="1:11" s="6" customFormat="1" ht="38.25">
      <c r="A50" s="36"/>
      <c r="B50" s="36"/>
      <c r="C50" s="36"/>
      <c r="D50" s="36"/>
      <c r="E50" s="36"/>
      <c r="F50" s="36"/>
      <c r="G50" s="3" t="s">
        <v>69</v>
      </c>
      <c r="H50" s="3">
        <v>103</v>
      </c>
      <c r="I50" s="5">
        <v>103.7</v>
      </c>
      <c r="J50" s="8">
        <f t="shared" si="5"/>
        <v>100.67961165048544</v>
      </c>
      <c r="K50" s="3"/>
    </row>
    <row r="51" spans="1:11" s="6" customFormat="1" ht="38.25">
      <c r="A51" s="36"/>
      <c r="B51" s="36"/>
      <c r="C51" s="36"/>
      <c r="D51" s="36"/>
      <c r="E51" s="36"/>
      <c r="F51" s="36"/>
      <c r="G51" s="3" t="s">
        <v>70</v>
      </c>
      <c r="H51" s="3">
        <v>102</v>
      </c>
      <c r="I51" s="5">
        <v>99.5</v>
      </c>
      <c r="J51" s="8">
        <f t="shared" si="5"/>
        <v>97.549019607843135</v>
      </c>
      <c r="K51" s="11" t="s">
        <v>109</v>
      </c>
    </row>
    <row r="52" spans="1:11" s="6" customFormat="1" ht="102">
      <c r="A52" s="36"/>
      <c r="B52" s="36"/>
      <c r="C52" s="36"/>
      <c r="D52" s="36"/>
      <c r="E52" s="36"/>
      <c r="F52" s="36"/>
      <c r="G52" s="3" t="s">
        <v>71</v>
      </c>
      <c r="H52" s="3">
        <v>1</v>
      </c>
      <c r="I52" s="5">
        <v>1</v>
      </c>
      <c r="J52" s="8">
        <f t="shared" si="5"/>
        <v>100</v>
      </c>
      <c r="K52" s="5"/>
    </row>
    <row r="53" spans="1:11" s="6" customFormat="1" ht="51">
      <c r="A53" s="36"/>
      <c r="B53" s="36"/>
      <c r="C53" s="2" t="s">
        <v>9</v>
      </c>
      <c r="D53" s="3">
        <v>2800</v>
      </c>
      <c r="E53" s="3">
        <f>E49</f>
        <v>447.3</v>
      </c>
      <c r="F53" s="3">
        <f>E53/D53*100</f>
        <v>15.975</v>
      </c>
      <c r="G53" s="3" t="s">
        <v>72</v>
      </c>
      <c r="H53" s="3">
        <v>100</v>
      </c>
      <c r="I53" s="5">
        <v>78</v>
      </c>
      <c r="J53" s="8">
        <f t="shared" si="5"/>
        <v>78</v>
      </c>
      <c r="K53" s="11" t="s">
        <v>110</v>
      </c>
    </row>
    <row r="54" spans="1:11" s="6" customFormat="1" ht="40.5" customHeight="1">
      <c r="A54" s="36" t="s">
        <v>86</v>
      </c>
      <c r="B54" s="36" t="s">
        <v>27</v>
      </c>
      <c r="C54" s="37" t="s">
        <v>8</v>
      </c>
      <c r="D54" s="37">
        <v>740</v>
      </c>
      <c r="E54" s="37">
        <v>0</v>
      </c>
      <c r="F54" s="37">
        <f>E54/D54*100</f>
        <v>0</v>
      </c>
      <c r="G54" s="3" t="s">
        <v>68</v>
      </c>
      <c r="H54" s="3">
        <v>102</v>
      </c>
      <c r="I54" s="12">
        <v>100.89</v>
      </c>
      <c r="J54" s="8">
        <f t="shared" si="5"/>
        <v>98.911764705882348</v>
      </c>
      <c r="K54" s="11" t="s">
        <v>109</v>
      </c>
    </row>
    <row r="55" spans="1:11" s="6" customFormat="1" ht="47.25" customHeight="1">
      <c r="A55" s="36"/>
      <c r="B55" s="36"/>
      <c r="C55" s="68"/>
      <c r="D55" s="68"/>
      <c r="E55" s="68"/>
      <c r="F55" s="68"/>
      <c r="G55" s="3" t="s">
        <v>69</v>
      </c>
      <c r="H55" s="3">
        <v>103</v>
      </c>
      <c r="I55" s="12">
        <v>103.7</v>
      </c>
      <c r="J55" s="8">
        <f t="shared" si="5"/>
        <v>100.67961165048544</v>
      </c>
      <c r="K55" s="3"/>
    </row>
    <row r="56" spans="1:11" s="6" customFormat="1" ht="45.75" customHeight="1">
      <c r="A56" s="36"/>
      <c r="B56" s="36"/>
      <c r="C56" s="68"/>
      <c r="D56" s="68"/>
      <c r="E56" s="68"/>
      <c r="F56" s="68"/>
      <c r="G56" s="3" t="s">
        <v>70</v>
      </c>
      <c r="H56" s="3">
        <v>102</v>
      </c>
      <c r="I56" s="12">
        <v>99.5</v>
      </c>
      <c r="J56" s="8">
        <f t="shared" si="5"/>
        <v>97.549019607843135</v>
      </c>
      <c r="K56" s="11" t="s">
        <v>109</v>
      </c>
    </row>
    <row r="57" spans="1:11" s="6" customFormat="1" ht="101.25" customHeight="1">
      <c r="A57" s="36"/>
      <c r="B57" s="36"/>
      <c r="C57" s="40"/>
      <c r="D57" s="40"/>
      <c r="E57" s="40"/>
      <c r="F57" s="40"/>
      <c r="G57" s="3" t="s">
        <v>71</v>
      </c>
      <c r="H57" s="3">
        <v>1</v>
      </c>
      <c r="I57" s="5">
        <v>1</v>
      </c>
      <c r="J57" s="8">
        <f t="shared" si="5"/>
        <v>100</v>
      </c>
      <c r="K57" s="5"/>
    </row>
    <row r="58" spans="1:11" s="6" customFormat="1" ht="51">
      <c r="A58" s="36"/>
      <c r="B58" s="36"/>
      <c r="C58" s="2" t="s">
        <v>9</v>
      </c>
      <c r="D58" s="3">
        <v>740</v>
      </c>
      <c r="E58" s="3">
        <f>E59</f>
        <v>447.3</v>
      </c>
      <c r="F58" s="21">
        <f>E58/D58*100</f>
        <v>60.445945945945944</v>
      </c>
      <c r="G58" s="3" t="s">
        <v>72</v>
      </c>
      <c r="H58" s="3">
        <v>100</v>
      </c>
      <c r="I58" s="5">
        <v>78</v>
      </c>
      <c r="J58" s="8">
        <f t="shared" si="5"/>
        <v>78</v>
      </c>
      <c r="K58" s="11" t="s">
        <v>110</v>
      </c>
    </row>
    <row r="59" spans="1:11" s="6" customFormat="1" ht="25.5">
      <c r="A59" s="36"/>
      <c r="B59" s="26" t="s">
        <v>28</v>
      </c>
      <c r="C59" s="3" t="s">
        <v>8</v>
      </c>
      <c r="D59" s="3">
        <v>3540</v>
      </c>
      <c r="E59" s="3">
        <v>447.3</v>
      </c>
      <c r="F59" s="21">
        <f t="shared" ref="F59:F64" si="6">E59/D59*100</f>
        <v>12.635593220338984</v>
      </c>
      <c r="G59" s="36"/>
      <c r="H59" s="3"/>
      <c r="I59" s="5"/>
      <c r="J59" s="5"/>
      <c r="K59" s="5"/>
    </row>
    <row r="60" spans="1:11" s="6" customFormat="1" ht="25.5">
      <c r="A60" s="36"/>
      <c r="B60" s="26"/>
      <c r="C60" s="2" t="s">
        <v>29</v>
      </c>
      <c r="D60" s="3">
        <v>3540</v>
      </c>
      <c r="E60" s="3">
        <v>0</v>
      </c>
      <c r="F60" s="3">
        <f t="shared" si="6"/>
        <v>0</v>
      </c>
      <c r="G60" s="36"/>
      <c r="H60" s="3"/>
      <c r="I60" s="5"/>
      <c r="J60" s="5"/>
      <c r="K60" s="5"/>
    </row>
    <row r="61" spans="1:11" s="6" customFormat="1" ht="63.75">
      <c r="A61" s="26"/>
      <c r="B61" s="26" t="s">
        <v>30</v>
      </c>
      <c r="C61" s="3" t="s">
        <v>21</v>
      </c>
      <c r="D61" s="3">
        <v>2000</v>
      </c>
      <c r="E61" s="3">
        <v>2000</v>
      </c>
      <c r="F61" s="3">
        <f t="shared" si="6"/>
        <v>100</v>
      </c>
      <c r="G61" s="61"/>
      <c r="H61" s="3"/>
      <c r="I61" s="5"/>
      <c r="J61" s="5"/>
      <c r="K61" s="5"/>
    </row>
    <row r="62" spans="1:11" s="6" customFormat="1" ht="38.25">
      <c r="A62" s="26"/>
      <c r="B62" s="26"/>
      <c r="C62" s="3" t="s">
        <v>31</v>
      </c>
      <c r="D62" s="3">
        <v>0</v>
      </c>
      <c r="E62" s="3">
        <v>0</v>
      </c>
      <c r="F62" s="3">
        <v>0</v>
      </c>
      <c r="G62" s="61"/>
      <c r="H62" s="3"/>
      <c r="I62" s="5"/>
      <c r="J62" s="5"/>
      <c r="K62" s="5"/>
    </row>
    <row r="63" spans="1:11" s="6" customFormat="1" ht="25.5">
      <c r="A63" s="26"/>
      <c r="B63" s="26"/>
      <c r="C63" s="3" t="s">
        <v>8</v>
      </c>
      <c r="D63" s="3">
        <v>151684</v>
      </c>
      <c r="E63" s="3">
        <f>E22+E36+E46+E59</f>
        <v>102745.7</v>
      </c>
      <c r="F63" s="7">
        <f t="shared" si="6"/>
        <v>67.736676247989237</v>
      </c>
      <c r="G63" s="61"/>
      <c r="H63" s="3"/>
      <c r="I63" s="5"/>
      <c r="J63" s="5"/>
      <c r="K63" s="5"/>
    </row>
    <row r="64" spans="1:11" s="6" customFormat="1" ht="38.25">
      <c r="A64" s="26"/>
      <c r="B64" s="26"/>
      <c r="C64" s="2" t="s">
        <v>32</v>
      </c>
      <c r="D64" s="3">
        <v>153684</v>
      </c>
      <c r="E64" s="9">
        <f>E61+E63</f>
        <v>104745.7</v>
      </c>
      <c r="F64" s="7">
        <f t="shared" si="6"/>
        <v>68.156541995263012</v>
      </c>
      <c r="G64" s="61"/>
      <c r="H64" s="3"/>
      <c r="I64" s="5"/>
      <c r="J64" s="5"/>
      <c r="K64" s="5"/>
    </row>
    <row r="65" spans="1:11" s="6" customFormat="1">
      <c r="A65" s="58" t="s">
        <v>33</v>
      </c>
      <c r="B65" s="59"/>
      <c r="C65" s="59"/>
      <c r="D65" s="59"/>
      <c r="E65" s="59"/>
      <c r="F65" s="59"/>
      <c r="G65" s="59"/>
      <c r="H65" s="56"/>
      <c r="I65" s="56"/>
      <c r="J65" s="56"/>
      <c r="K65" s="57"/>
    </row>
    <row r="66" spans="1:11" s="6" customFormat="1">
      <c r="A66" s="2">
        <v>1</v>
      </c>
      <c r="B66" s="55" t="s">
        <v>34</v>
      </c>
      <c r="C66" s="56"/>
      <c r="D66" s="56"/>
      <c r="E66" s="56"/>
      <c r="F66" s="56"/>
      <c r="G66" s="56"/>
      <c r="H66" s="56"/>
      <c r="I66" s="56"/>
      <c r="J66" s="56"/>
      <c r="K66" s="57"/>
    </row>
    <row r="67" spans="1:11" s="6" customFormat="1" ht="38.25">
      <c r="A67" s="36" t="s">
        <v>35</v>
      </c>
      <c r="B67" s="36" t="s">
        <v>36</v>
      </c>
      <c r="C67" s="36" t="s">
        <v>8</v>
      </c>
      <c r="D67" s="62">
        <v>20000</v>
      </c>
      <c r="E67" s="36">
        <v>15000</v>
      </c>
      <c r="F67" s="36">
        <f>E67/D67*100</f>
        <v>75</v>
      </c>
      <c r="G67" s="3" t="s">
        <v>73</v>
      </c>
      <c r="H67" s="3">
        <v>0</v>
      </c>
      <c r="I67" s="5">
        <v>0</v>
      </c>
      <c r="J67" s="8">
        <v>0</v>
      </c>
      <c r="K67" s="11" t="s">
        <v>111</v>
      </c>
    </row>
    <row r="68" spans="1:11" s="6" customFormat="1" ht="51">
      <c r="A68" s="36"/>
      <c r="B68" s="36"/>
      <c r="C68" s="36"/>
      <c r="D68" s="62"/>
      <c r="E68" s="36"/>
      <c r="F68" s="36"/>
      <c r="G68" s="3" t="s">
        <v>74</v>
      </c>
      <c r="H68" s="10">
        <v>2</v>
      </c>
      <c r="I68" s="5">
        <v>2</v>
      </c>
      <c r="J68" s="8">
        <f t="shared" ref="J68:J75" si="7">I68/H68*100</f>
        <v>100</v>
      </c>
      <c r="K68" s="37" t="s">
        <v>91</v>
      </c>
    </row>
    <row r="69" spans="1:11" s="6" customFormat="1" ht="51">
      <c r="A69" s="36"/>
      <c r="B69" s="36"/>
      <c r="C69" s="36"/>
      <c r="D69" s="62"/>
      <c r="E69" s="36"/>
      <c r="F69" s="36"/>
      <c r="G69" s="3" t="s">
        <v>75</v>
      </c>
      <c r="H69" s="10">
        <v>3</v>
      </c>
      <c r="I69" s="5">
        <v>3</v>
      </c>
      <c r="J69" s="8">
        <f t="shared" si="7"/>
        <v>100</v>
      </c>
      <c r="K69" s="41"/>
    </row>
    <row r="70" spans="1:11" s="6" customFormat="1" ht="51">
      <c r="A70" s="36"/>
      <c r="B70" s="36"/>
      <c r="C70" s="36"/>
      <c r="D70" s="62"/>
      <c r="E70" s="36"/>
      <c r="F70" s="36"/>
      <c r="G70" s="3" t="s">
        <v>76</v>
      </c>
      <c r="H70" s="10">
        <v>180</v>
      </c>
      <c r="I70" s="5">
        <v>180</v>
      </c>
      <c r="J70" s="8">
        <f t="shared" si="7"/>
        <v>100</v>
      </c>
      <c r="K70" s="41"/>
    </row>
    <row r="71" spans="1:11" s="6" customFormat="1" ht="63.75">
      <c r="A71" s="36"/>
      <c r="B71" s="36"/>
      <c r="C71" s="2" t="s">
        <v>37</v>
      </c>
      <c r="D71" s="4">
        <v>20000</v>
      </c>
      <c r="E71" s="3">
        <v>15000</v>
      </c>
      <c r="F71" s="3">
        <f>E71/D71*100</f>
        <v>75</v>
      </c>
      <c r="G71" s="3" t="s">
        <v>77</v>
      </c>
      <c r="H71" s="10">
        <v>144</v>
      </c>
      <c r="I71" s="5">
        <v>144</v>
      </c>
      <c r="J71" s="8">
        <f t="shared" si="7"/>
        <v>100</v>
      </c>
      <c r="K71" s="42"/>
    </row>
    <row r="72" spans="1:11" s="6" customFormat="1" ht="63.75">
      <c r="A72" s="36" t="s">
        <v>38</v>
      </c>
      <c r="B72" s="36" t="s">
        <v>39</v>
      </c>
      <c r="C72" s="3" t="s">
        <v>21</v>
      </c>
      <c r="D72" s="9">
        <v>3835.4</v>
      </c>
      <c r="E72" s="3">
        <v>3835.4</v>
      </c>
      <c r="F72" s="7">
        <f t="shared" ref="F72:F76" si="8">E72/D72*100</f>
        <v>100</v>
      </c>
      <c r="G72" s="3" t="s">
        <v>73</v>
      </c>
      <c r="H72" s="3">
        <v>0</v>
      </c>
      <c r="I72" s="5">
        <v>0</v>
      </c>
      <c r="J72" s="8" t="e">
        <f t="shared" si="7"/>
        <v>#DIV/0!</v>
      </c>
      <c r="K72" s="3"/>
    </row>
    <row r="73" spans="1:11" s="6" customFormat="1" ht="51">
      <c r="A73" s="36"/>
      <c r="B73" s="36"/>
      <c r="C73" s="3" t="s">
        <v>40</v>
      </c>
      <c r="D73" s="9">
        <v>2556.1</v>
      </c>
      <c r="E73" s="3">
        <v>2556.1</v>
      </c>
      <c r="F73" s="7">
        <f t="shared" si="8"/>
        <v>100</v>
      </c>
      <c r="G73" s="3" t="s">
        <v>74</v>
      </c>
      <c r="H73" s="10">
        <v>2</v>
      </c>
      <c r="I73" s="5">
        <v>2</v>
      </c>
      <c r="J73" s="8">
        <f t="shared" si="7"/>
        <v>100</v>
      </c>
      <c r="K73" s="37" t="s">
        <v>91</v>
      </c>
    </row>
    <row r="74" spans="1:11" s="6" customFormat="1" ht="51">
      <c r="A74" s="36"/>
      <c r="B74" s="36"/>
      <c r="C74" s="3" t="s">
        <v>31</v>
      </c>
      <c r="D74" s="9">
        <v>5964.3</v>
      </c>
      <c r="E74" s="3">
        <v>5964.3</v>
      </c>
      <c r="F74" s="7">
        <f t="shared" si="8"/>
        <v>100</v>
      </c>
      <c r="G74" s="3" t="s">
        <v>75</v>
      </c>
      <c r="H74" s="10">
        <v>3</v>
      </c>
      <c r="I74" s="5">
        <v>3</v>
      </c>
      <c r="J74" s="8">
        <f t="shared" si="7"/>
        <v>100</v>
      </c>
      <c r="K74" s="41"/>
    </row>
    <row r="75" spans="1:11" s="6" customFormat="1" ht="51">
      <c r="A75" s="36"/>
      <c r="B75" s="36"/>
      <c r="C75" s="3" t="s">
        <v>8</v>
      </c>
      <c r="D75" s="9">
        <v>5295.4</v>
      </c>
      <c r="E75" s="3">
        <v>5295.4</v>
      </c>
      <c r="F75" s="23">
        <f t="shared" si="8"/>
        <v>100</v>
      </c>
      <c r="G75" s="3" t="s">
        <v>76</v>
      </c>
      <c r="H75" s="10">
        <v>180</v>
      </c>
      <c r="I75" s="5">
        <v>180</v>
      </c>
      <c r="J75" s="8">
        <f t="shared" si="7"/>
        <v>100</v>
      </c>
      <c r="K75" s="41"/>
    </row>
    <row r="76" spans="1:11" s="6" customFormat="1" ht="63.75">
      <c r="A76" s="36"/>
      <c r="B76" s="36"/>
      <c r="C76" s="2" t="s">
        <v>9</v>
      </c>
      <c r="D76" s="3">
        <f>D72+D73+D74+D75</f>
        <v>17651.199999999997</v>
      </c>
      <c r="E76" s="3">
        <f>E72+E73+E74+E75</f>
        <v>17651.199999999997</v>
      </c>
      <c r="F76" s="23">
        <f t="shared" si="8"/>
        <v>100</v>
      </c>
      <c r="G76" s="3" t="s">
        <v>77</v>
      </c>
      <c r="H76" s="10">
        <v>144</v>
      </c>
      <c r="I76" s="5">
        <v>144</v>
      </c>
      <c r="J76" s="8">
        <f>I76/H76*100</f>
        <v>100</v>
      </c>
      <c r="K76" s="42"/>
    </row>
    <row r="77" spans="1:11" s="6" customFormat="1" ht="63.75">
      <c r="A77" s="36"/>
      <c r="B77" s="26" t="s">
        <v>11</v>
      </c>
      <c r="C77" s="3" t="s">
        <v>21</v>
      </c>
      <c r="D77" s="9">
        <v>3835.4</v>
      </c>
      <c r="E77" s="3">
        <v>3835.4</v>
      </c>
      <c r="F77" s="7">
        <f t="shared" ref="F77:F81" si="9">E77/D77*100</f>
        <v>100</v>
      </c>
      <c r="G77" s="36"/>
      <c r="H77" s="43"/>
      <c r="I77" s="28"/>
      <c r="J77" s="28"/>
      <c r="K77" s="29"/>
    </row>
    <row r="78" spans="1:11" s="6" customFormat="1" ht="76.5">
      <c r="A78" s="36"/>
      <c r="B78" s="26"/>
      <c r="C78" s="3" t="s">
        <v>41</v>
      </c>
      <c r="D78" s="9">
        <v>0</v>
      </c>
      <c r="E78" s="3">
        <v>0</v>
      </c>
      <c r="F78" s="7">
        <v>0</v>
      </c>
      <c r="G78" s="36"/>
      <c r="H78" s="44"/>
      <c r="I78" s="31"/>
      <c r="J78" s="31"/>
      <c r="K78" s="32"/>
    </row>
    <row r="79" spans="1:11" s="6" customFormat="1" ht="51">
      <c r="A79" s="36"/>
      <c r="B79" s="26"/>
      <c r="C79" s="3" t="s">
        <v>40</v>
      </c>
      <c r="D79" s="9">
        <v>2556.1</v>
      </c>
      <c r="E79" s="3">
        <v>2556.1</v>
      </c>
      <c r="F79" s="7">
        <f t="shared" si="9"/>
        <v>100</v>
      </c>
      <c r="G79" s="36"/>
      <c r="H79" s="44"/>
      <c r="I79" s="31"/>
      <c r="J79" s="31"/>
      <c r="K79" s="32"/>
    </row>
    <row r="80" spans="1:11" s="6" customFormat="1" ht="38.25">
      <c r="A80" s="36"/>
      <c r="B80" s="26"/>
      <c r="C80" s="3" t="s">
        <v>31</v>
      </c>
      <c r="D80" s="9">
        <v>5964.3</v>
      </c>
      <c r="E80" s="3">
        <v>5964.3</v>
      </c>
      <c r="F80" s="7">
        <f t="shared" si="9"/>
        <v>100</v>
      </c>
      <c r="G80" s="36"/>
      <c r="H80" s="44"/>
      <c r="I80" s="31"/>
      <c r="J80" s="31"/>
      <c r="K80" s="32"/>
    </row>
    <row r="81" spans="1:11" s="6" customFormat="1" ht="25.5">
      <c r="A81" s="36"/>
      <c r="B81" s="26"/>
      <c r="C81" s="3" t="s">
        <v>8</v>
      </c>
      <c r="D81" s="9">
        <v>25295.4</v>
      </c>
      <c r="E81" s="3">
        <v>20295.400000000001</v>
      </c>
      <c r="F81" s="7">
        <f t="shared" si="9"/>
        <v>80.233560252061636</v>
      </c>
      <c r="G81" s="36"/>
      <c r="H81" s="44"/>
      <c r="I81" s="31"/>
      <c r="J81" s="31"/>
      <c r="K81" s="32"/>
    </row>
    <row r="82" spans="1:11" s="6" customFormat="1" ht="25.5">
      <c r="A82" s="36"/>
      <c r="B82" s="26"/>
      <c r="C82" s="2" t="s">
        <v>42</v>
      </c>
      <c r="D82" s="2">
        <f>D77+D78+D79+D80+D81</f>
        <v>37651.199999999997</v>
      </c>
      <c r="E82" s="2">
        <f>E77+E78+E79+E80+E81</f>
        <v>32651.200000000001</v>
      </c>
      <c r="F82" s="7">
        <f>E82/D82*100</f>
        <v>86.720210776814554</v>
      </c>
      <c r="G82" s="36"/>
      <c r="H82" s="45"/>
      <c r="I82" s="34"/>
      <c r="J82" s="34"/>
      <c r="K82" s="35"/>
    </row>
    <row r="83" spans="1:11" s="6" customFormat="1">
      <c r="A83" s="2">
        <v>2</v>
      </c>
      <c r="B83" s="60" t="s">
        <v>43</v>
      </c>
      <c r="C83" s="56"/>
      <c r="D83" s="56"/>
      <c r="E83" s="56"/>
      <c r="F83" s="56"/>
      <c r="G83" s="56"/>
      <c r="H83" s="56"/>
      <c r="I83" s="56"/>
      <c r="J83" s="56"/>
      <c r="K83" s="57"/>
    </row>
    <row r="84" spans="1:11" s="6" customFormat="1" ht="76.5" customHeight="1">
      <c r="A84" s="36" t="s">
        <v>44</v>
      </c>
      <c r="B84" s="48" t="s">
        <v>95</v>
      </c>
      <c r="C84" s="3" t="s">
        <v>41</v>
      </c>
      <c r="D84" s="22">
        <v>4275</v>
      </c>
      <c r="E84" s="22">
        <v>4275</v>
      </c>
      <c r="F84" s="3">
        <v>0</v>
      </c>
      <c r="G84" s="36" t="s">
        <v>78</v>
      </c>
      <c r="H84" s="36">
        <v>200</v>
      </c>
      <c r="I84" s="36">
        <v>200</v>
      </c>
      <c r="J84" s="36">
        <v>100</v>
      </c>
      <c r="K84" s="36" t="s">
        <v>102</v>
      </c>
    </row>
    <row r="85" spans="1:11" s="19" customFormat="1" ht="76.5" customHeight="1">
      <c r="A85" s="36"/>
      <c r="B85" s="48"/>
      <c r="C85" s="17" t="s">
        <v>21</v>
      </c>
      <c r="D85" s="22">
        <v>10529.3</v>
      </c>
      <c r="E85" s="22">
        <v>10529.3</v>
      </c>
      <c r="F85" s="17">
        <v>0</v>
      </c>
      <c r="G85" s="36"/>
      <c r="H85" s="36"/>
      <c r="I85" s="36"/>
      <c r="J85" s="36"/>
      <c r="K85" s="36"/>
    </row>
    <row r="86" spans="1:11" s="6" customFormat="1" ht="51">
      <c r="A86" s="36"/>
      <c r="B86" s="48"/>
      <c r="C86" s="3" t="s">
        <v>40</v>
      </c>
      <c r="D86" s="22">
        <v>15549</v>
      </c>
      <c r="E86" s="22">
        <v>15549</v>
      </c>
      <c r="F86" s="3">
        <v>0</v>
      </c>
      <c r="G86" s="36"/>
      <c r="H86" s="36"/>
      <c r="I86" s="36"/>
      <c r="J86" s="36"/>
      <c r="K86" s="36"/>
    </row>
    <row r="87" spans="1:11" s="6" customFormat="1" ht="38.25">
      <c r="A87" s="36"/>
      <c r="B87" s="48"/>
      <c r="C87" s="3" t="s">
        <v>31</v>
      </c>
      <c r="D87" s="22">
        <v>2182.6999999999998</v>
      </c>
      <c r="E87" s="22">
        <v>2182.6999999999998</v>
      </c>
      <c r="F87" s="3">
        <v>0</v>
      </c>
      <c r="G87" s="36"/>
      <c r="H87" s="36"/>
      <c r="I87" s="36"/>
      <c r="J87" s="36"/>
      <c r="K87" s="36"/>
    </row>
    <row r="88" spans="1:11" s="6" customFormat="1" ht="25.5">
      <c r="A88" s="36"/>
      <c r="B88" s="48"/>
      <c r="C88" s="3" t="s">
        <v>8</v>
      </c>
      <c r="D88" s="13">
        <v>0</v>
      </c>
      <c r="E88" s="13">
        <v>0</v>
      </c>
      <c r="F88" s="3">
        <v>0</v>
      </c>
      <c r="G88" s="36"/>
      <c r="H88" s="36"/>
      <c r="I88" s="36"/>
      <c r="J88" s="36"/>
      <c r="K88" s="36"/>
    </row>
    <row r="89" spans="1:11" s="6" customFormat="1" ht="25.5">
      <c r="A89" s="36"/>
      <c r="B89" s="48"/>
      <c r="C89" s="2" t="s">
        <v>9</v>
      </c>
      <c r="D89" s="13">
        <f>D84+D86+D87+D88+D85</f>
        <v>32536</v>
      </c>
      <c r="E89" s="13">
        <f>E84+E86+E87+E88+E85</f>
        <v>32536</v>
      </c>
      <c r="F89" s="3">
        <v>0</v>
      </c>
      <c r="G89" s="36"/>
      <c r="H89" s="36"/>
      <c r="I89" s="36"/>
      <c r="J89" s="36"/>
      <c r="K89" s="36"/>
    </row>
    <row r="90" spans="1:11" s="6" customFormat="1" ht="229.5" customHeight="1">
      <c r="A90" s="36" t="s">
        <v>45</v>
      </c>
      <c r="B90" s="48" t="s">
        <v>96</v>
      </c>
      <c r="C90" s="3" t="s">
        <v>21</v>
      </c>
      <c r="D90" s="3">
        <v>3000</v>
      </c>
      <c r="E90" s="3">
        <v>0</v>
      </c>
      <c r="F90" s="3">
        <v>0</v>
      </c>
      <c r="G90" s="36" t="s">
        <v>79</v>
      </c>
      <c r="H90" s="36">
        <v>0</v>
      </c>
      <c r="I90" s="36">
        <v>0</v>
      </c>
      <c r="J90" s="36">
        <v>0</v>
      </c>
      <c r="K90" s="36" t="s">
        <v>101</v>
      </c>
    </row>
    <row r="91" spans="1:11" s="6" customFormat="1" ht="25.5">
      <c r="A91" s="36"/>
      <c r="B91" s="67"/>
      <c r="C91" s="3" t="s">
        <v>8</v>
      </c>
      <c r="D91" s="4"/>
      <c r="E91" s="3">
        <v>0</v>
      </c>
      <c r="F91" s="3">
        <v>0</v>
      </c>
      <c r="G91" s="53"/>
      <c r="H91" s="53"/>
      <c r="I91" s="53"/>
      <c r="J91" s="53"/>
      <c r="K91" s="53"/>
    </row>
    <row r="92" spans="1:11" s="6" customFormat="1" ht="25.5">
      <c r="A92" s="36"/>
      <c r="B92" s="67"/>
      <c r="C92" s="2" t="s">
        <v>9</v>
      </c>
      <c r="D92" s="4">
        <v>3000</v>
      </c>
      <c r="E92" s="3">
        <v>0</v>
      </c>
      <c r="F92" s="3">
        <v>0</v>
      </c>
      <c r="G92" s="53"/>
      <c r="H92" s="53"/>
      <c r="I92" s="53"/>
      <c r="J92" s="53"/>
      <c r="K92" s="54"/>
    </row>
    <row r="93" spans="1:11" s="6" customFormat="1" ht="63.75">
      <c r="A93" s="36"/>
      <c r="B93" s="26" t="s">
        <v>17</v>
      </c>
      <c r="C93" s="3" t="s">
        <v>21</v>
      </c>
      <c r="D93" s="13">
        <f>D90+D85</f>
        <v>13529.3</v>
      </c>
      <c r="E93" s="13">
        <f>E90+E85</f>
        <v>10529.3</v>
      </c>
      <c r="F93" s="18">
        <f t="shared" ref="F93:F96" si="10">E93/D93*100</f>
        <v>77.825903779205134</v>
      </c>
      <c r="G93" s="27"/>
      <c r="H93" s="28"/>
      <c r="I93" s="28"/>
      <c r="J93" s="28"/>
      <c r="K93" s="29"/>
    </row>
    <row r="94" spans="1:11" s="6" customFormat="1" ht="76.5">
      <c r="A94" s="36"/>
      <c r="B94" s="26"/>
      <c r="C94" s="3" t="s">
        <v>41</v>
      </c>
      <c r="D94" s="13">
        <f>D84</f>
        <v>4275</v>
      </c>
      <c r="E94" s="13">
        <f>E84</f>
        <v>4275</v>
      </c>
      <c r="F94" s="7">
        <f t="shared" si="10"/>
        <v>100</v>
      </c>
      <c r="G94" s="30"/>
      <c r="H94" s="31"/>
      <c r="I94" s="31"/>
      <c r="J94" s="31"/>
      <c r="K94" s="32"/>
    </row>
    <row r="95" spans="1:11" s="6" customFormat="1" ht="51">
      <c r="A95" s="36"/>
      <c r="B95" s="26"/>
      <c r="C95" s="3" t="s">
        <v>40</v>
      </c>
      <c r="D95" s="13">
        <f t="shared" ref="D95:E96" si="11">D86</f>
        <v>15549</v>
      </c>
      <c r="E95" s="13">
        <f t="shared" si="11"/>
        <v>15549</v>
      </c>
      <c r="F95" s="7">
        <f t="shared" si="10"/>
        <v>100</v>
      </c>
      <c r="G95" s="30"/>
      <c r="H95" s="31"/>
      <c r="I95" s="31"/>
      <c r="J95" s="31"/>
      <c r="K95" s="32"/>
    </row>
    <row r="96" spans="1:11" s="6" customFormat="1" ht="38.25">
      <c r="A96" s="36"/>
      <c r="B96" s="26"/>
      <c r="C96" s="3" t="s">
        <v>31</v>
      </c>
      <c r="D96" s="13">
        <f t="shared" si="11"/>
        <v>2182.6999999999998</v>
      </c>
      <c r="E96" s="13">
        <f t="shared" si="11"/>
        <v>2182.6999999999998</v>
      </c>
      <c r="F96" s="7">
        <f t="shared" si="10"/>
        <v>100</v>
      </c>
      <c r="G96" s="30"/>
      <c r="H96" s="31"/>
      <c r="I96" s="31"/>
      <c r="J96" s="31"/>
      <c r="K96" s="32"/>
    </row>
    <row r="97" spans="1:11" s="6" customFormat="1" ht="25.5">
      <c r="A97" s="36"/>
      <c r="B97" s="26"/>
      <c r="C97" s="3" t="s">
        <v>8</v>
      </c>
      <c r="D97" s="13">
        <f>D88+D91</f>
        <v>0</v>
      </c>
      <c r="E97" s="13">
        <f>E88+E91</f>
        <v>0</v>
      </c>
      <c r="F97" s="7">
        <v>0</v>
      </c>
      <c r="G97" s="30"/>
      <c r="H97" s="31"/>
      <c r="I97" s="31"/>
      <c r="J97" s="31"/>
      <c r="K97" s="32"/>
    </row>
    <row r="98" spans="1:11" s="6" customFormat="1" ht="25.5">
      <c r="A98" s="36"/>
      <c r="B98" s="26"/>
      <c r="C98" s="2" t="s">
        <v>17</v>
      </c>
      <c r="D98" s="13">
        <f t="shared" ref="D98:E98" si="12">D93+D94+D95+D96+D97</f>
        <v>35536</v>
      </c>
      <c r="E98" s="13">
        <f t="shared" si="12"/>
        <v>32536</v>
      </c>
      <c r="F98" s="7">
        <f t="shared" ref="F98:F103" si="13">E98/D98*100</f>
        <v>91.55785682125169</v>
      </c>
      <c r="G98" s="33"/>
      <c r="H98" s="34"/>
      <c r="I98" s="34"/>
      <c r="J98" s="34"/>
      <c r="K98" s="35"/>
    </row>
    <row r="99" spans="1:11" s="6" customFormat="1" ht="63.75">
      <c r="A99" s="26"/>
      <c r="B99" s="26" t="s">
        <v>46</v>
      </c>
      <c r="C99" s="3" t="s">
        <v>21</v>
      </c>
      <c r="D99" s="14">
        <f t="shared" ref="D99:E103" si="14">D77+D93</f>
        <v>17364.7</v>
      </c>
      <c r="E99" s="14">
        <f t="shared" si="14"/>
        <v>14364.699999999999</v>
      </c>
      <c r="F99" s="7">
        <f t="shared" si="13"/>
        <v>82.72357138332363</v>
      </c>
      <c r="G99" s="27"/>
      <c r="H99" s="28"/>
      <c r="I99" s="28"/>
      <c r="J99" s="28"/>
      <c r="K99" s="29"/>
    </row>
    <row r="100" spans="1:11" s="6" customFormat="1" ht="76.5">
      <c r="A100" s="26"/>
      <c r="B100" s="26"/>
      <c r="C100" s="3" t="s">
        <v>41</v>
      </c>
      <c r="D100" s="14">
        <f t="shared" si="14"/>
        <v>4275</v>
      </c>
      <c r="E100" s="14">
        <f t="shared" si="14"/>
        <v>4275</v>
      </c>
      <c r="F100" s="7">
        <f t="shared" si="13"/>
        <v>100</v>
      </c>
      <c r="G100" s="30"/>
      <c r="H100" s="31"/>
      <c r="I100" s="31"/>
      <c r="J100" s="31"/>
      <c r="K100" s="32"/>
    </row>
    <row r="101" spans="1:11" s="6" customFormat="1" ht="51">
      <c r="A101" s="26"/>
      <c r="B101" s="26"/>
      <c r="C101" s="3" t="s">
        <v>40</v>
      </c>
      <c r="D101" s="14">
        <f t="shared" si="14"/>
        <v>18105.099999999999</v>
      </c>
      <c r="E101" s="14">
        <f t="shared" si="14"/>
        <v>18105.099999999999</v>
      </c>
      <c r="F101" s="7">
        <f t="shared" si="13"/>
        <v>100</v>
      </c>
      <c r="G101" s="30"/>
      <c r="H101" s="31"/>
      <c r="I101" s="31"/>
      <c r="J101" s="31"/>
      <c r="K101" s="32"/>
    </row>
    <row r="102" spans="1:11" s="6" customFormat="1" ht="38.25">
      <c r="A102" s="26"/>
      <c r="B102" s="26"/>
      <c r="C102" s="3" t="s">
        <v>31</v>
      </c>
      <c r="D102" s="14">
        <f t="shared" si="14"/>
        <v>8147</v>
      </c>
      <c r="E102" s="14">
        <f t="shared" si="14"/>
        <v>8147</v>
      </c>
      <c r="F102" s="7">
        <f t="shared" si="13"/>
        <v>100</v>
      </c>
      <c r="G102" s="30"/>
      <c r="H102" s="31"/>
      <c r="I102" s="31"/>
      <c r="J102" s="31"/>
      <c r="K102" s="32"/>
    </row>
    <row r="103" spans="1:11" s="6" customFormat="1" ht="25.5">
      <c r="A103" s="26"/>
      <c r="B103" s="26"/>
      <c r="C103" s="3" t="s">
        <v>8</v>
      </c>
      <c r="D103" s="14">
        <f t="shared" si="14"/>
        <v>25295.4</v>
      </c>
      <c r="E103" s="14">
        <f t="shared" si="14"/>
        <v>20295.400000000001</v>
      </c>
      <c r="F103" s="7">
        <f t="shared" si="13"/>
        <v>80.233560252061636</v>
      </c>
      <c r="G103" s="30"/>
      <c r="H103" s="31"/>
      <c r="I103" s="31"/>
      <c r="J103" s="31"/>
      <c r="K103" s="32"/>
    </row>
    <row r="104" spans="1:11" s="6" customFormat="1" ht="38.25">
      <c r="A104" s="26"/>
      <c r="B104" s="26"/>
      <c r="C104" s="2" t="s">
        <v>46</v>
      </c>
      <c r="D104" s="15">
        <f t="shared" ref="D104:E104" si="15">SUM(D99:D103)</f>
        <v>73187.200000000012</v>
      </c>
      <c r="E104" s="15">
        <f t="shared" si="15"/>
        <v>65187.199999999997</v>
      </c>
      <c r="F104" s="7">
        <f>E104/D104*100</f>
        <v>89.06912684185211</v>
      </c>
      <c r="G104" s="33"/>
      <c r="H104" s="34"/>
      <c r="I104" s="34"/>
      <c r="J104" s="34"/>
      <c r="K104" s="35"/>
    </row>
    <row r="105" spans="1:11" ht="63.75">
      <c r="A105" s="26"/>
      <c r="B105" s="26" t="s">
        <v>113</v>
      </c>
      <c r="C105" s="24" t="s">
        <v>21</v>
      </c>
      <c r="D105" s="14">
        <f>D99+D61</f>
        <v>19364.7</v>
      </c>
      <c r="E105" s="14">
        <f>E99+E61</f>
        <v>16364.699999999999</v>
      </c>
      <c r="F105" s="25">
        <f t="shared" ref="F105:F109" si="16">E105/D105*100</f>
        <v>84.507893228400121</v>
      </c>
      <c r="G105" s="27"/>
      <c r="H105" s="28"/>
      <c r="I105" s="28"/>
      <c r="J105" s="28"/>
      <c r="K105" s="29"/>
    </row>
    <row r="106" spans="1:11" ht="76.5">
      <c r="A106" s="26"/>
      <c r="B106" s="26"/>
      <c r="C106" s="24" t="s">
        <v>41</v>
      </c>
      <c r="D106" s="14">
        <f t="shared" ref="D106:E108" si="17">D100</f>
        <v>4275</v>
      </c>
      <c r="E106" s="14">
        <f t="shared" si="17"/>
        <v>4275</v>
      </c>
      <c r="F106" s="25">
        <f t="shared" si="16"/>
        <v>100</v>
      </c>
      <c r="G106" s="30"/>
      <c r="H106" s="31"/>
      <c r="I106" s="31"/>
      <c r="J106" s="31"/>
      <c r="K106" s="32"/>
    </row>
    <row r="107" spans="1:11" ht="51">
      <c r="A107" s="26"/>
      <c r="B107" s="26"/>
      <c r="C107" s="24" t="s">
        <v>40</v>
      </c>
      <c r="D107" s="14">
        <f t="shared" si="17"/>
        <v>18105.099999999999</v>
      </c>
      <c r="E107" s="14">
        <f t="shared" si="17"/>
        <v>18105.099999999999</v>
      </c>
      <c r="F107" s="25">
        <f t="shared" si="16"/>
        <v>100</v>
      </c>
      <c r="G107" s="30"/>
      <c r="H107" s="31"/>
      <c r="I107" s="31"/>
      <c r="J107" s="31"/>
      <c r="K107" s="32"/>
    </row>
    <row r="108" spans="1:11" ht="38.25">
      <c r="A108" s="26"/>
      <c r="B108" s="26"/>
      <c r="C108" s="24" t="s">
        <v>31</v>
      </c>
      <c r="D108" s="14">
        <f t="shared" si="17"/>
        <v>8147</v>
      </c>
      <c r="E108" s="14">
        <f t="shared" si="17"/>
        <v>8147</v>
      </c>
      <c r="F108" s="25">
        <f t="shared" si="16"/>
        <v>100</v>
      </c>
      <c r="G108" s="30"/>
      <c r="H108" s="31"/>
      <c r="I108" s="31"/>
      <c r="J108" s="31"/>
      <c r="K108" s="32"/>
    </row>
    <row r="109" spans="1:11" ht="25.5">
      <c r="A109" s="26"/>
      <c r="B109" s="26"/>
      <c r="C109" s="24" t="s">
        <v>8</v>
      </c>
      <c r="D109" s="14">
        <f>D103+D63</f>
        <v>176979.4</v>
      </c>
      <c r="E109" s="14">
        <f>E103+E63</f>
        <v>123041.1</v>
      </c>
      <c r="F109" s="25">
        <f t="shared" si="16"/>
        <v>69.522837121156471</v>
      </c>
      <c r="G109" s="30"/>
      <c r="H109" s="31"/>
      <c r="I109" s="31"/>
      <c r="J109" s="31"/>
      <c r="K109" s="32"/>
    </row>
    <row r="110" spans="1:11" ht="25.5">
      <c r="A110" s="26"/>
      <c r="B110" s="26"/>
      <c r="C110" s="2" t="s">
        <v>113</v>
      </c>
      <c r="D110" s="15">
        <f t="shared" ref="D110:E110" si="18">SUM(D105:D109)</f>
        <v>226871.2</v>
      </c>
      <c r="E110" s="15">
        <f t="shared" si="18"/>
        <v>169932.9</v>
      </c>
      <c r="F110" s="25">
        <f>E110/D110*100</f>
        <v>74.902808289461149</v>
      </c>
      <c r="G110" s="33"/>
      <c r="H110" s="34"/>
      <c r="I110" s="34"/>
      <c r="J110" s="34"/>
      <c r="K110" s="35"/>
    </row>
  </sheetData>
  <mergeCells count="121">
    <mergeCell ref="A18:A21"/>
    <mergeCell ref="B18:B21"/>
    <mergeCell ref="C18:C20"/>
    <mergeCell ref="D18:D20"/>
    <mergeCell ref="E18:E20"/>
    <mergeCell ref="F18:F20"/>
    <mergeCell ref="A9:A17"/>
    <mergeCell ref="B9:B17"/>
    <mergeCell ref="C9:C16"/>
    <mergeCell ref="D9:D16"/>
    <mergeCell ref="E9:E16"/>
    <mergeCell ref="F9:F16"/>
    <mergeCell ref="B28:B33"/>
    <mergeCell ref="C28:C32"/>
    <mergeCell ref="D28:D32"/>
    <mergeCell ref="E28:E32"/>
    <mergeCell ref="F28:F32"/>
    <mergeCell ref="A22:A23"/>
    <mergeCell ref="B22:B23"/>
    <mergeCell ref="A25:A27"/>
    <mergeCell ref="B25:B27"/>
    <mergeCell ref="C25:C26"/>
    <mergeCell ref="D25:D26"/>
    <mergeCell ref="E25:E26"/>
    <mergeCell ref="F25:F26"/>
    <mergeCell ref="A49:A53"/>
    <mergeCell ref="B49:B53"/>
    <mergeCell ref="C49:C52"/>
    <mergeCell ref="D49:D52"/>
    <mergeCell ref="E49:E52"/>
    <mergeCell ref="F49:F52"/>
    <mergeCell ref="A43:A44"/>
    <mergeCell ref="B43:B44"/>
    <mergeCell ref="G43:G44"/>
    <mergeCell ref="A45:A47"/>
    <mergeCell ref="B45:B47"/>
    <mergeCell ref="G45:G47"/>
    <mergeCell ref="A90:A92"/>
    <mergeCell ref="B90:B92"/>
    <mergeCell ref="E67:E70"/>
    <mergeCell ref="A54:A58"/>
    <mergeCell ref="B54:B58"/>
    <mergeCell ref="A59:A60"/>
    <mergeCell ref="B59:B60"/>
    <mergeCell ref="G59:G60"/>
    <mergeCell ref="C54:C57"/>
    <mergeCell ref="D54:D57"/>
    <mergeCell ref="E54:E57"/>
    <mergeCell ref="F54:F57"/>
    <mergeCell ref="K4:K5"/>
    <mergeCell ref="B8:K8"/>
    <mergeCell ref="A7:K7"/>
    <mergeCell ref="B24:K24"/>
    <mergeCell ref="B38:K38"/>
    <mergeCell ref="B48:K48"/>
    <mergeCell ref="G4:J4"/>
    <mergeCell ref="A4:A5"/>
    <mergeCell ref="B4:B5"/>
    <mergeCell ref="C4:C5"/>
    <mergeCell ref="D4:D5"/>
    <mergeCell ref="E4:E5"/>
    <mergeCell ref="F4:F5"/>
    <mergeCell ref="A39:A42"/>
    <mergeCell ref="B39:B42"/>
    <mergeCell ref="C39:C41"/>
    <mergeCell ref="D39:D41"/>
    <mergeCell ref="E39:E41"/>
    <mergeCell ref="F39:F41"/>
    <mergeCell ref="A34:A35"/>
    <mergeCell ref="B34:B35"/>
    <mergeCell ref="A36:A37"/>
    <mergeCell ref="B36:B37"/>
    <mergeCell ref="A28:A33"/>
    <mergeCell ref="A1:K1"/>
    <mergeCell ref="A2:K2"/>
    <mergeCell ref="G22:K23"/>
    <mergeCell ref="G90:G92"/>
    <mergeCell ref="H90:H92"/>
    <mergeCell ref="I90:I92"/>
    <mergeCell ref="J90:J92"/>
    <mergeCell ref="K90:K92"/>
    <mergeCell ref="B66:K66"/>
    <mergeCell ref="A65:K65"/>
    <mergeCell ref="B83:K83"/>
    <mergeCell ref="F67:F70"/>
    <mergeCell ref="A72:A76"/>
    <mergeCell ref="B72:B76"/>
    <mergeCell ref="A77:A82"/>
    <mergeCell ref="B77:B82"/>
    <mergeCell ref="G77:G82"/>
    <mergeCell ref="A61:A64"/>
    <mergeCell ref="B61:B64"/>
    <mergeCell ref="G61:G64"/>
    <mergeCell ref="A67:A71"/>
    <mergeCell ref="B67:B71"/>
    <mergeCell ref="C67:C70"/>
    <mergeCell ref="D67:D70"/>
    <mergeCell ref="A105:A110"/>
    <mergeCell ref="B105:B110"/>
    <mergeCell ref="G105:K110"/>
    <mergeCell ref="G36:G37"/>
    <mergeCell ref="K25:K27"/>
    <mergeCell ref="K28:K29"/>
    <mergeCell ref="K68:K71"/>
    <mergeCell ref="K73:K76"/>
    <mergeCell ref="H84:H89"/>
    <mergeCell ref="I84:I89"/>
    <mergeCell ref="J84:J89"/>
    <mergeCell ref="K84:K89"/>
    <mergeCell ref="H77:K82"/>
    <mergeCell ref="K31:K32"/>
    <mergeCell ref="K40:K41"/>
    <mergeCell ref="G99:K104"/>
    <mergeCell ref="G93:K98"/>
    <mergeCell ref="A93:A98"/>
    <mergeCell ref="B93:B98"/>
    <mergeCell ref="A99:A104"/>
    <mergeCell ref="B99:B104"/>
    <mergeCell ref="A84:A89"/>
    <mergeCell ref="B84:B89"/>
    <mergeCell ref="G84:G89"/>
  </mergeCells>
  <printOptions horizontalCentered="1"/>
  <pageMargins left="0.15748031496062992" right="0.15748031496062992" top="0.27559055118110237" bottom="0.23622047244094491" header="0.23622047244094491" footer="0.19685039370078741"/>
  <pageSetup paperSize="9" scale="85" orientation="landscape" verticalDpi="0" r:id="rId1"/>
  <rowBreaks count="8" manualBreakCount="8">
    <brk id="17" max="16383" man="1"/>
    <brk id="33" max="10" man="1"/>
    <brk id="42" max="16383" man="1"/>
    <brk id="53" max="16383" man="1"/>
    <brk id="64" max="16383" man="1"/>
    <brk id="71" max="16383" man="1"/>
    <brk id="82" max="16383" man="1"/>
    <brk id="9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Лист3</vt:lpstr>
      <vt:lpstr>Лист2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2018-03-02T14:16:31Z</cp:lastPrinted>
  <dcterms:created xsi:type="dcterms:W3CDTF">2017-07-11T12:22:41Z</dcterms:created>
  <dcterms:modified xsi:type="dcterms:W3CDTF">2018-03-05T04:46:54Z</dcterms:modified>
</cp:coreProperties>
</file>