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7400" windowHeight="11250"/>
  </bookViews>
  <sheets>
    <sheet name="Лист1" sheetId="1" r:id="rId1"/>
  </sheets>
  <definedNames>
    <definedName name="_xlnm.Print_Titles" localSheetId="0">Лист1!$4:$4</definedName>
    <definedName name="_xlnm.Print_Area" localSheetId="0">Лист1!$A$1:$G$80</definedName>
  </definedNames>
  <calcPr calcId="125725"/>
</workbook>
</file>

<file path=xl/calcChain.xml><?xml version="1.0" encoding="utf-8"?>
<calcChain xmlns="http://schemas.openxmlformats.org/spreadsheetml/2006/main">
  <c r="E63" i="1"/>
  <c r="D47"/>
  <c r="D52"/>
  <c r="D53"/>
  <c r="F40" l="1"/>
  <c r="F38"/>
  <c r="F34"/>
  <c r="F32"/>
  <c r="F28"/>
  <c r="F26"/>
  <c r="F25"/>
  <c r="F24"/>
  <c r="F17"/>
  <c r="F16"/>
  <c r="F15"/>
  <c r="F11"/>
  <c r="F10"/>
  <c r="F8"/>
  <c r="E39"/>
  <c r="F39" s="1"/>
  <c r="D39"/>
  <c r="D41" s="1"/>
  <c r="E37"/>
  <c r="F37" s="1"/>
  <c r="E36"/>
  <c r="F36" s="1"/>
  <c r="D36"/>
  <c r="D37" s="1"/>
  <c r="E35"/>
  <c r="F35" s="1"/>
  <c r="D35"/>
  <c r="E33"/>
  <c r="F33" s="1"/>
  <c r="D33"/>
  <c r="E30"/>
  <c r="F30" s="1"/>
  <c r="E29"/>
  <c r="F29" s="1"/>
  <c r="D29"/>
  <c r="D30" s="1"/>
  <c r="E27"/>
  <c r="F27" s="1"/>
  <c r="D27"/>
  <c r="E21"/>
  <c r="E22" s="1"/>
  <c r="D21"/>
  <c r="D22" s="1"/>
  <c r="F22" s="1"/>
  <c r="E20"/>
  <c r="D20"/>
  <c r="E18"/>
  <c r="F18" s="1"/>
  <c r="D18"/>
  <c r="E16"/>
  <c r="D16"/>
  <c r="E12"/>
  <c r="E42" s="1"/>
  <c r="D12"/>
  <c r="E11"/>
  <c r="D11"/>
  <c r="E9"/>
  <c r="F9" s="1"/>
  <c r="D9"/>
  <c r="F21" l="1"/>
  <c r="F42"/>
  <c r="D42"/>
  <c r="E13"/>
  <c r="F12"/>
  <c r="E41"/>
  <c r="F41" s="1"/>
  <c r="D43"/>
  <c r="D13"/>
  <c r="F13" l="1"/>
  <c r="E43"/>
  <c r="F43" s="1"/>
  <c r="F51"/>
  <c r="E70"/>
  <c r="E76" s="1"/>
  <c r="E71"/>
  <c r="E72"/>
  <c r="E73"/>
  <c r="D73"/>
  <c r="D72"/>
  <c r="D71"/>
  <c r="D70"/>
  <c r="D76" s="1"/>
  <c r="E69"/>
  <c r="E74" l="1"/>
  <c r="F70"/>
  <c r="D69"/>
  <c r="F68"/>
  <c r="F67"/>
  <c r="F76" l="1"/>
  <c r="F71"/>
  <c r="F72"/>
  <c r="D74"/>
  <c r="F74" s="1"/>
  <c r="D63" l="1"/>
  <c r="E47"/>
  <c r="E52" l="1"/>
  <c r="E56"/>
  <c r="E79" s="1"/>
  <c r="E55"/>
  <c r="E78" s="1"/>
  <c r="E54"/>
  <c r="E77" s="1"/>
  <c r="E53"/>
  <c r="E75" s="1"/>
  <c r="F63"/>
  <c r="F61"/>
  <c r="F60"/>
  <c r="F59"/>
  <c r="F50"/>
  <c r="F49"/>
  <c r="F48"/>
  <c r="F46"/>
  <c r="D56"/>
  <c r="D79" s="1"/>
  <c r="D55"/>
  <c r="D78" s="1"/>
  <c r="D54"/>
  <c r="D77" s="1"/>
  <c r="D75"/>
  <c r="D80" s="1"/>
  <c r="F47"/>
  <c r="F79" l="1"/>
  <c r="F78"/>
  <c r="F77"/>
  <c r="F75"/>
  <c r="E80"/>
  <c r="F80" s="1"/>
  <c r="F55"/>
  <c r="F52"/>
  <c r="F56"/>
  <c r="E57"/>
  <c r="F54"/>
  <c r="F53"/>
  <c r="D57"/>
  <c r="F57" l="1"/>
</calcChain>
</file>

<file path=xl/sharedStrings.xml><?xml version="1.0" encoding="utf-8"?>
<sst xmlns="http://schemas.openxmlformats.org/spreadsheetml/2006/main" count="109" uniqueCount="54">
  <si>
    <t>Развитие отрасли животноводства</t>
  </si>
  <si>
    <t>Техническая и технологическая модернизация производства</t>
  </si>
  <si>
    <t>Источники финансирования</t>
  </si>
  <si>
    <t>Средства бюджета Московской области</t>
  </si>
  <si>
    <t>Средства федерального бюджета</t>
  </si>
  <si>
    <t>Внебюджетные источники</t>
  </si>
  <si>
    <t>Всего по мероприятию</t>
  </si>
  <si>
    <t>Развитие отрасли растениеводства</t>
  </si>
  <si>
    <t>Всего по задаче 2</t>
  </si>
  <si>
    <t>Всего по задаче 1</t>
  </si>
  <si>
    <t>Всего по подпрограмме I</t>
  </si>
  <si>
    <t>№ п/п</t>
  </si>
  <si>
    <t>Мероприятия по реализации подпрограммы I "Развитие отраслей сельского хозяйства"</t>
  </si>
  <si>
    <t xml:space="preserve">Всего по задаче 3 </t>
  </si>
  <si>
    <t>итого по Задаче 1</t>
  </si>
  <si>
    <t>итого по Задаче 2</t>
  </si>
  <si>
    <t>итого по Задаче 3</t>
  </si>
  <si>
    <t>Всего по задаче 4</t>
  </si>
  <si>
    <t>итого по Задаче 4</t>
  </si>
  <si>
    <t>ИТОГО по подпрограмме I</t>
  </si>
  <si>
    <t>Повышение экономической эффективности сельскохозяйственного производства</t>
  </si>
  <si>
    <t>Содействие получению несвязанной поддержки сельскохозяйственным товаропроизводителям в области ратениеводства</t>
  </si>
  <si>
    <t xml:space="preserve">Содействие получению компенсации части затрат на закупка оригинальных семян и семян высших репродукций </t>
  </si>
  <si>
    <t xml:space="preserve">Содействие получению субсидии на реализуемое молоко </t>
  </si>
  <si>
    <t xml:space="preserve"> Содействие получению субсидии на организацию и проведение селекционно-племенной работы, содержание маточного поголовья крупного рогатого скота, и выращивание молодняка.</t>
  </si>
  <si>
    <t>Содействие получению субсидии за реализацию племенного молодняка КРС</t>
  </si>
  <si>
    <t>Содействие получению компенсации части затрат на погашение процентной ставки по кредитам, полученным сельскохозяйственными товаропроизводителями на срок от 2 до 10 лет</t>
  </si>
  <si>
    <t>Средства бюджета Ступинского муниципального района</t>
  </si>
  <si>
    <t>Предоставление сельскохозяйственным товаропроизводителям грантов в форме субсидий</t>
  </si>
  <si>
    <t>Подпрограмма I «Развитие отраслей сельского хозяйства»</t>
  </si>
  <si>
    <t>Объём финансирования мероприятий муниципальной программы</t>
  </si>
  <si>
    <t>"Сельское хозяйство Ступинского муниципального района на 2014-2020 годы"</t>
  </si>
  <si>
    <t>Подпрограмма II  «Устойчивое развитие сельских территорий»</t>
  </si>
  <si>
    <t>Жилищное строительство в сельской местности</t>
  </si>
  <si>
    <t>1.1.</t>
  </si>
  <si>
    <t>Строительство жилья в сельской местности</t>
  </si>
  <si>
    <t xml:space="preserve">Всего по мероприятию </t>
  </si>
  <si>
    <t>1.2.</t>
  </si>
  <si>
    <t>Обеспечение жильём граждан, проживающих в сельской местности, в т.ч  молодых семей</t>
  </si>
  <si>
    <t>Средства бюджета поселений Ступинского муниципального района</t>
  </si>
  <si>
    <t>Всего по задаче1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</si>
  <si>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</si>
  <si>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2.2.</t>
  </si>
  <si>
    <t>Строительство учреждений культурно-досугового типа (д.Леонтьево, д.Алфимово, с.Большое Алексеевское, с.Киясово, с.Семёновское)</t>
  </si>
  <si>
    <t>Всего по подпрограмме II</t>
  </si>
  <si>
    <t>итого по Задаче 5</t>
  </si>
  <si>
    <t>2.4.</t>
  </si>
  <si>
    <t>Строительство распределительных газовых сетей (с.Хатунь, д.Алфимово, д.Леонтьево, д.Новоеганово, д.Щапово, с.Сапроново)</t>
  </si>
  <si>
    <t>2016 год (план)</t>
  </si>
  <si>
    <t>2016г.факт к плану, +,-,%</t>
  </si>
  <si>
    <t>2016 года (факт)</t>
  </si>
  <si>
    <t>Содействие приобретению новой ресурсосберегающей техники и оборудования</t>
  </si>
  <si>
    <t>Содействие получению компенсации части затрат на погашение процентной ставки по кредитам, полученным сельскохозяйственными товаропроизводителями на срок до 1 года</t>
  </si>
  <si>
    <t>Реализация отдельных государственных полномочий Российской Федерации по подготовке и проведению Всероссийской сельскохозяйственной переписи 2016 года на территории Ступинского муниципального района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</si>
</sst>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0" fillId="0" borderId="2" xfId="0" applyBorder="1"/>
    <xf numFmtId="0" fontId="3" fillId="0" borderId="8" xfId="0" applyFont="1" applyBorder="1" applyAlignment="1">
      <alignment horizontal="left" vertical="center" wrapText="1"/>
    </xf>
    <xf numFmtId="164" fontId="11" fillId="0" borderId="24" xfId="0" applyNumberFormat="1" applyFont="1" applyBorder="1" applyAlignment="1">
      <alignment horizontal="center" vertical="center"/>
    </xf>
    <xf numFmtId="164" fontId="11" fillId="0" borderId="25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164" fontId="11" fillId="0" borderId="26" xfId="0" applyNumberFormat="1" applyFont="1" applyBorder="1" applyAlignment="1">
      <alignment horizontal="center" vertical="center"/>
    </xf>
    <xf numFmtId="164" fontId="11" fillId="0" borderId="27" xfId="0" applyNumberFormat="1" applyFont="1" applyBorder="1" applyAlignment="1">
      <alignment horizontal="center" vertical="center"/>
    </xf>
    <xf numFmtId="164" fontId="11" fillId="0" borderId="28" xfId="0" applyNumberFormat="1" applyFont="1" applyBorder="1" applyAlignment="1">
      <alignment horizontal="center" vertical="center"/>
    </xf>
    <xf numFmtId="164" fontId="11" fillId="0" borderId="29" xfId="0" applyNumberFormat="1" applyFont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16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/>
    <xf numFmtId="164" fontId="11" fillId="0" borderId="24" xfId="0" applyNumberFormat="1" applyFont="1" applyBorder="1" applyAlignment="1"/>
    <xf numFmtId="164" fontId="11" fillId="0" borderId="28" xfId="0" applyNumberFormat="1" applyFont="1" applyBorder="1" applyAlignment="1"/>
    <xf numFmtId="0" fontId="11" fillId="0" borderId="1" xfId="0" applyFont="1" applyBorder="1" applyAlignment="1"/>
    <xf numFmtId="164" fontId="11" fillId="0" borderId="27" xfId="0" applyNumberFormat="1" applyFont="1" applyBorder="1" applyAlignment="1"/>
    <xf numFmtId="0" fontId="11" fillId="0" borderId="16" xfId="0" applyFont="1" applyBorder="1" applyAlignment="1"/>
    <xf numFmtId="0" fontId="11" fillId="0" borderId="8" xfId="0" applyFont="1" applyBorder="1" applyAlignment="1"/>
    <xf numFmtId="164" fontId="11" fillId="0" borderId="8" xfId="0" applyNumberFormat="1" applyFont="1" applyBorder="1" applyAlignment="1"/>
    <xf numFmtId="1" fontId="11" fillId="0" borderId="24" xfId="0" applyNumberFormat="1" applyFont="1" applyBorder="1" applyAlignment="1"/>
    <xf numFmtId="1" fontId="11" fillId="0" borderId="27" xfId="0" applyNumberFormat="1" applyFont="1" applyBorder="1" applyAlignment="1"/>
    <xf numFmtId="1" fontId="11" fillId="0" borderId="28" xfId="0" applyNumberFormat="1" applyFont="1" applyBorder="1" applyAlignment="1"/>
    <xf numFmtId="0" fontId="11" fillId="0" borderId="7" xfId="0" applyFont="1" applyBorder="1" applyAlignment="1"/>
    <xf numFmtId="1" fontId="11" fillId="0" borderId="7" xfId="0" applyNumberFormat="1" applyFont="1" applyBorder="1" applyAlignment="1"/>
    <xf numFmtId="1" fontId="11" fillId="0" borderId="1" xfId="0" applyNumberFormat="1" applyFont="1" applyBorder="1" applyAlignment="1"/>
    <xf numFmtId="0" fontId="11" fillId="0" borderId="2" xfId="0" applyFont="1" applyBorder="1" applyAlignment="1"/>
    <xf numFmtId="1" fontId="11" fillId="0" borderId="2" xfId="0" applyNumberFormat="1" applyFont="1" applyBorder="1" applyAlignment="1"/>
    <xf numFmtId="3" fontId="11" fillId="0" borderId="15" xfId="0" applyNumberFormat="1" applyFont="1" applyFill="1" applyBorder="1" applyAlignment="1">
      <alignment wrapText="1"/>
    </xf>
    <xf numFmtId="3" fontId="11" fillId="0" borderId="16" xfId="0" applyNumberFormat="1" applyFont="1" applyFill="1" applyBorder="1" applyAlignment="1">
      <alignment wrapText="1"/>
    </xf>
    <xf numFmtId="165" fontId="11" fillId="0" borderId="15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11" fillId="0" borderId="16" xfId="0" applyNumberFormat="1" applyFont="1" applyFill="1" applyBorder="1" applyAlignment="1">
      <alignment wrapText="1"/>
    </xf>
    <xf numFmtId="165" fontId="12" fillId="0" borderId="16" xfId="0" applyNumberFormat="1" applyFont="1" applyFill="1" applyBorder="1" applyAlignment="1">
      <alignment wrapText="1"/>
    </xf>
    <xf numFmtId="165" fontId="12" fillId="0" borderId="8" xfId="0" applyNumberFormat="1" applyFont="1" applyFill="1" applyBorder="1" applyAlignment="1">
      <alignment wrapText="1"/>
    </xf>
    <xf numFmtId="165" fontId="11" fillId="0" borderId="7" xfId="0" applyNumberFormat="1" applyFont="1" applyFill="1" applyBorder="1" applyAlignment="1">
      <alignment wrapText="1"/>
    </xf>
    <xf numFmtId="165" fontId="11" fillId="0" borderId="2" xfId="0" applyNumberFormat="1" applyFont="1" applyFill="1" applyBorder="1" applyAlignment="1">
      <alignment wrapText="1"/>
    </xf>
    <xf numFmtId="165" fontId="11" fillId="0" borderId="15" xfId="0" applyNumberFormat="1" applyFont="1" applyBorder="1" applyAlignment="1">
      <alignment wrapText="1"/>
    </xf>
    <xf numFmtId="165" fontId="11" fillId="0" borderId="1" xfId="0" applyNumberFormat="1" applyFont="1" applyBorder="1" applyAlignment="1">
      <alignment wrapText="1"/>
    </xf>
    <xf numFmtId="165" fontId="12" fillId="0" borderId="16" xfId="0" applyNumberFormat="1" applyFont="1" applyBorder="1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1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1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13" xfId="0" applyFont="1" applyFill="1" applyBorder="1" applyAlignment="1">
      <alignment vertical="top" wrapText="1"/>
    </xf>
    <xf numFmtId="0" fontId="8" fillId="0" borderId="3" xfId="0" applyFont="1" applyBorder="1" applyAlignment="1">
      <alignment wrapText="1"/>
    </xf>
    <xf numFmtId="0" fontId="8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" fontId="8" fillId="0" borderId="1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" fontId="8" fillId="0" borderId="13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Fill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17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0"/>
  <sheetViews>
    <sheetView tabSelected="1" view="pageBreakPreview" topLeftCell="A72" zoomScaleNormal="70" zoomScaleSheetLayoutView="100" workbookViewId="0">
      <selection activeCell="A81" sqref="A81:XFD82"/>
    </sheetView>
  </sheetViews>
  <sheetFormatPr defaultRowHeight="12.75"/>
  <cols>
    <col min="1" max="1" width="4" customWidth="1"/>
    <col min="2" max="2" width="32.5703125" customWidth="1"/>
    <col min="3" max="3" width="27" customWidth="1"/>
    <col min="4" max="4" width="10.85546875" customWidth="1"/>
    <col min="5" max="5" width="11.140625" customWidth="1"/>
    <col min="6" max="6" width="10.5703125" customWidth="1"/>
  </cols>
  <sheetData>
    <row r="1" spans="1:7">
      <c r="A1" s="6"/>
      <c r="B1" s="6"/>
      <c r="C1" s="6"/>
      <c r="D1" s="6"/>
      <c r="E1" s="6"/>
      <c r="F1" s="6"/>
    </row>
    <row r="2" spans="1:7" s="2" customFormat="1" ht="21" customHeight="1">
      <c r="A2" s="140" t="s">
        <v>30</v>
      </c>
      <c r="B2" s="141"/>
      <c r="C2" s="141"/>
      <c r="D2" s="141"/>
      <c r="E2" s="141"/>
      <c r="F2" s="141"/>
    </row>
    <row r="3" spans="1:7" s="2" customFormat="1" ht="25.5" customHeight="1" thickBot="1">
      <c r="A3" s="142" t="s">
        <v>31</v>
      </c>
      <c r="B3" s="143"/>
      <c r="C3" s="143"/>
      <c r="D3" s="143"/>
      <c r="E3" s="143"/>
      <c r="F3" s="143"/>
    </row>
    <row r="4" spans="1:7" s="2" customFormat="1" ht="135.75" customHeight="1" thickBot="1">
      <c r="A4" s="7" t="s">
        <v>11</v>
      </c>
      <c r="B4" s="8" t="s">
        <v>12</v>
      </c>
      <c r="C4" s="8" t="s">
        <v>2</v>
      </c>
      <c r="D4" s="8" t="s">
        <v>48</v>
      </c>
      <c r="E4" s="8" t="s">
        <v>50</v>
      </c>
      <c r="F4" s="8" t="s">
        <v>49</v>
      </c>
    </row>
    <row r="5" spans="1:7" s="2" customFormat="1" ht="16.5" customHeight="1" thickBot="1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</row>
    <row r="6" spans="1:7" s="2" customFormat="1" ht="16.5" customHeight="1" thickBot="1">
      <c r="A6" s="74" t="s">
        <v>29</v>
      </c>
      <c r="B6" s="75"/>
      <c r="C6" s="75"/>
      <c r="D6" s="75"/>
      <c r="E6" s="75"/>
      <c r="F6" s="76"/>
      <c r="G6" s="12"/>
    </row>
    <row r="7" spans="1:7" s="2" customFormat="1" ht="44.25" customHeight="1" thickBot="1">
      <c r="A7" s="7">
        <v>1</v>
      </c>
      <c r="B7" s="13" t="s">
        <v>7</v>
      </c>
      <c r="C7" s="14"/>
      <c r="D7" s="14"/>
      <c r="E7" s="14"/>
      <c r="F7" s="15"/>
    </row>
    <row r="8" spans="1:7" s="2" customFormat="1" ht="38.25" customHeight="1">
      <c r="A8" s="100"/>
      <c r="B8" s="102" t="s">
        <v>21</v>
      </c>
      <c r="C8" s="17" t="s">
        <v>5</v>
      </c>
      <c r="D8" s="39">
        <v>26015</v>
      </c>
      <c r="E8" s="39">
        <v>26015</v>
      </c>
      <c r="F8" s="32">
        <f t="shared" ref="F8:F43" si="0">E8/D8*100</f>
        <v>100</v>
      </c>
    </row>
    <row r="9" spans="1:7" s="2" customFormat="1" ht="37.5" customHeight="1" thickBot="1">
      <c r="A9" s="101"/>
      <c r="B9" s="103"/>
      <c r="C9" s="16" t="s">
        <v>6</v>
      </c>
      <c r="D9" s="40">
        <f t="shared" ref="D9:E9" si="1">SUM(D8:D8)</f>
        <v>26015</v>
      </c>
      <c r="E9" s="40">
        <f t="shared" si="1"/>
        <v>26015</v>
      </c>
      <c r="F9" s="33">
        <f t="shared" si="0"/>
        <v>100</v>
      </c>
    </row>
    <row r="10" spans="1:7" s="2" customFormat="1" ht="34.5" customHeight="1">
      <c r="A10" s="100"/>
      <c r="B10" s="102" t="s">
        <v>22</v>
      </c>
      <c r="C10" s="17" t="s">
        <v>5</v>
      </c>
      <c r="D10" s="39">
        <v>780</v>
      </c>
      <c r="E10" s="39">
        <v>780</v>
      </c>
      <c r="F10" s="32">
        <f t="shared" si="0"/>
        <v>100</v>
      </c>
    </row>
    <row r="11" spans="1:7" s="2" customFormat="1" ht="27.75" customHeight="1" thickBot="1">
      <c r="A11" s="104"/>
      <c r="B11" s="105"/>
      <c r="C11" s="16" t="s">
        <v>6</v>
      </c>
      <c r="D11" s="40">
        <f t="shared" ref="D11:E11" si="2">SUM(D10:D10)</f>
        <v>780</v>
      </c>
      <c r="E11" s="40">
        <f t="shared" si="2"/>
        <v>780</v>
      </c>
      <c r="F11" s="33">
        <f t="shared" si="0"/>
        <v>100</v>
      </c>
    </row>
    <row r="12" spans="1:7" s="2" customFormat="1" ht="22.5" customHeight="1">
      <c r="A12" s="106"/>
      <c r="B12" s="83" t="s">
        <v>9</v>
      </c>
      <c r="C12" s="17" t="s">
        <v>5</v>
      </c>
      <c r="D12" s="39">
        <f t="shared" ref="D12:E12" si="3">D8+D10</f>
        <v>26795</v>
      </c>
      <c r="E12" s="39">
        <f t="shared" si="3"/>
        <v>26795</v>
      </c>
      <c r="F12" s="32">
        <f t="shared" si="0"/>
        <v>100</v>
      </c>
    </row>
    <row r="13" spans="1:7" s="2" customFormat="1" ht="23.25" customHeight="1" thickBot="1">
      <c r="A13" s="107"/>
      <c r="B13" s="84"/>
      <c r="C13" s="16" t="s">
        <v>14</v>
      </c>
      <c r="D13" s="40">
        <f t="shared" ref="D13:E13" si="4">SUM(D12:D12)</f>
        <v>26795</v>
      </c>
      <c r="E13" s="40">
        <f t="shared" si="4"/>
        <v>26795</v>
      </c>
      <c r="F13" s="33">
        <f t="shared" si="0"/>
        <v>100</v>
      </c>
    </row>
    <row r="14" spans="1:7" s="2" customFormat="1" ht="44.25" customHeight="1" thickBot="1">
      <c r="A14" s="23">
        <v>2</v>
      </c>
      <c r="B14" s="24" t="s">
        <v>0</v>
      </c>
      <c r="C14" s="25"/>
      <c r="D14" s="41"/>
      <c r="E14" s="41"/>
      <c r="F14" s="34"/>
    </row>
    <row r="15" spans="1:7" s="2" customFormat="1" ht="33" customHeight="1">
      <c r="A15" s="132"/>
      <c r="B15" s="134" t="s">
        <v>23</v>
      </c>
      <c r="C15" s="17" t="s">
        <v>5</v>
      </c>
      <c r="D15" s="39">
        <v>57035</v>
      </c>
      <c r="E15" s="39">
        <v>57035</v>
      </c>
      <c r="F15" s="32">
        <f t="shared" si="0"/>
        <v>100</v>
      </c>
    </row>
    <row r="16" spans="1:7" s="2" customFormat="1" ht="23.25" customHeight="1" thickBot="1">
      <c r="A16" s="133"/>
      <c r="B16" s="135"/>
      <c r="C16" s="16" t="s">
        <v>6</v>
      </c>
      <c r="D16" s="40">
        <f t="shared" ref="D16:E16" si="5">SUM(D15:D15)</f>
        <v>57035</v>
      </c>
      <c r="E16" s="40">
        <f t="shared" si="5"/>
        <v>57035</v>
      </c>
      <c r="F16" s="33">
        <f t="shared" si="0"/>
        <v>100</v>
      </c>
    </row>
    <row r="17" spans="1:6" s="2" customFormat="1" ht="30.75" customHeight="1">
      <c r="A17" s="106"/>
      <c r="B17" s="102" t="s">
        <v>24</v>
      </c>
      <c r="C17" s="17" t="s">
        <v>5</v>
      </c>
      <c r="D17" s="39">
        <v>7496</v>
      </c>
      <c r="E17" s="39">
        <v>7496</v>
      </c>
      <c r="F17" s="32">
        <f t="shared" si="0"/>
        <v>100</v>
      </c>
    </row>
    <row r="18" spans="1:6" s="2" customFormat="1" ht="18" customHeight="1" thickBot="1">
      <c r="A18" s="136"/>
      <c r="B18" s="137"/>
      <c r="C18" s="16" t="s">
        <v>6</v>
      </c>
      <c r="D18" s="40">
        <f t="shared" ref="D18:E18" si="6">SUM(D17:D17)</f>
        <v>7496</v>
      </c>
      <c r="E18" s="40">
        <f t="shared" si="6"/>
        <v>7496</v>
      </c>
      <c r="F18" s="33">
        <f t="shared" si="0"/>
        <v>100</v>
      </c>
    </row>
    <row r="19" spans="1:6" s="2" customFormat="1" ht="25.5" customHeight="1">
      <c r="A19" s="132"/>
      <c r="B19" s="94" t="s">
        <v>25</v>
      </c>
      <c r="C19" s="17" t="s">
        <v>5</v>
      </c>
      <c r="D19" s="39">
        <v>0</v>
      </c>
      <c r="E19" s="39">
        <v>0</v>
      </c>
      <c r="F19" s="32">
        <v>0</v>
      </c>
    </row>
    <row r="20" spans="1:6" s="2" customFormat="1" ht="20.25" customHeight="1" thickBot="1">
      <c r="A20" s="138"/>
      <c r="B20" s="88"/>
      <c r="C20" s="16" t="s">
        <v>6</v>
      </c>
      <c r="D20" s="40">
        <f t="shared" ref="D20:E20" si="7">SUM(D19:D19)</f>
        <v>0</v>
      </c>
      <c r="E20" s="40">
        <f t="shared" si="7"/>
        <v>0</v>
      </c>
      <c r="F20" s="33">
        <v>0</v>
      </c>
    </row>
    <row r="21" spans="1:6" s="2" customFormat="1" ht="26.25" customHeight="1">
      <c r="A21" s="89"/>
      <c r="B21" s="83" t="s">
        <v>8</v>
      </c>
      <c r="C21" s="17" t="s">
        <v>5</v>
      </c>
      <c r="D21" s="39">
        <f t="shared" ref="D21:E21" si="8">D15+D17+D19</f>
        <v>64531</v>
      </c>
      <c r="E21" s="39">
        <f t="shared" si="8"/>
        <v>64531</v>
      </c>
      <c r="F21" s="32">
        <f t="shared" si="0"/>
        <v>100</v>
      </c>
    </row>
    <row r="22" spans="1:6" s="2" customFormat="1" ht="18" customHeight="1" thickBot="1">
      <c r="A22" s="90"/>
      <c r="B22" s="91"/>
      <c r="C22" s="18" t="s">
        <v>15</v>
      </c>
      <c r="D22" s="42">
        <f t="shared" ref="D22:E22" si="9">SUM(D21:D21)</f>
        <v>64531</v>
      </c>
      <c r="E22" s="42">
        <f t="shared" si="9"/>
        <v>64531</v>
      </c>
      <c r="F22" s="35">
        <f t="shared" si="0"/>
        <v>100</v>
      </c>
    </row>
    <row r="23" spans="1:6" s="2" customFormat="1" ht="44.25" customHeight="1">
      <c r="A23" s="26">
        <v>3</v>
      </c>
      <c r="B23" s="27" t="s">
        <v>1</v>
      </c>
      <c r="C23" s="17"/>
      <c r="D23" s="39"/>
      <c r="E23" s="39"/>
      <c r="F23" s="32"/>
    </row>
    <row r="24" spans="1:6" s="2" customFormat="1" ht="44.25" customHeight="1">
      <c r="A24" s="148"/>
      <c r="B24" s="130" t="s">
        <v>28</v>
      </c>
      <c r="C24" s="9" t="s">
        <v>27</v>
      </c>
      <c r="D24" s="43">
        <v>2000</v>
      </c>
      <c r="E24" s="43">
        <v>2000</v>
      </c>
      <c r="F24" s="36">
        <f t="shared" si="0"/>
        <v>100</v>
      </c>
    </row>
    <row r="25" spans="1:6" s="2" customFormat="1" ht="25.5" customHeight="1" thickBot="1">
      <c r="A25" s="149"/>
      <c r="B25" s="131"/>
      <c r="C25" s="19" t="s">
        <v>6</v>
      </c>
      <c r="D25" s="40">
        <v>2000</v>
      </c>
      <c r="E25" s="40">
        <v>2000</v>
      </c>
      <c r="F25" s="37">
        <f t="shared" si="0"/>
        <v>100</v>
      </c>
    </row>
    <row r="26" spans="1:6" s="2" customFormat="1" ht="28.5" customHeight="1">
      <c r="A26" s="92"/>
      <c r="B26" s="94" t="s">
        <v>51</v>
      </c>
      <c r="C26" s="17" t="s">
        <v>5</v>
      </c>
      <c r="D26" s="39">
        <v>50000</v>
      </c>
      <c r="E26" s="39">
        <v>65000</v>
      </c>
      <c r="F26" s="32">
        <f t="shared" si="0"/>
        <v>130</v>
      </c>
    </row>
    <row r="27" spans="1:6" s="2" customFormat="1" ht="31.5" customHeight="1" thickBot="1">
      <c r="A27" s="93"/>
      <c r="B27" s="95"/>
      <c r="C27" s="18" t="s">
        <v>6</v>
      </c>
      <c r="D27" s="42">
        <f t="shared" ref="D27:E27" si="10">D26</f>
        <v>50000</v>
      </c>
      <c r="E27" s="42">
        <f t="shared" si="10"/>
        <v>65000</v>
      </c>
      <c r="F27" s="35">
        <f t="shared" si="0"/>
        <v>130</v>
      </c>
    </row>
    <row r="28" spans="1:6" s="2" customFormat="1" ht="44.25" customHeight="1">
      <c r="A28" s="96"/>
      <c r="B28" s="98" t="s">
        <v>13</v>
      </c>
      <c r="C28" s="17" t="s">
        <v>27</v>
      </c>
      <c r="D28" s="39">
        <v>2000</v>
      </c>
      <c r="E28" s="39">
        <v>2000</v>
      </c>
      <c r="F28" s="32">
        <f t="shared" si="0"/>
        <v>100</v>
      </c>
    </row>
    <row r="29" spans="1:6" s="2" customFormat="1" ht="30" customHeight="1">
      <c r="A29" s="97"/>
      <c r="B29" s="99"/>
      <c r="C29" s="9" t="s">
        <v>5</v>
      </c>
      <c r="D29" s="43">
        <f t="shared" ref="D29:E29" si="11">D26</f>
        <v>50000</v>
      </c>
      <c r="E29" s="43">
        <f t="shared" si="11"/>
        <v>65000</v>
      </c>
      <c r="F29" s="36">
        <f t="shared" si="0"/>
        <v>130</v>
      </c>
    </row>
    <row r="30" spans="1:6" s="2" customFormat="1" ht="24" customHeight="1" thickBot="1">
      <c r="A30" s="78"/>
      <c r="B30" s="80"/>
      <c r="C30" s="16" t="s">
        <v>16</v>
      </c>
      <c r="D30" s="40">
        <f t="shared" ref="D30:E30" si="12">D29+D28</f>
        <v>52000</v>
      </c>
      <c r="E30" s="40">
        <f t="shared" si="12"/>
        <v>67000</v>
      </c>
      <c r="F30" s="37">
        <f t="shared" si="0"/>
        <v>128.84615384615387</v>
      </c>
    </row>
    <row r="31" spans="1:6" s="2" customFormat="1" ht="44.25" customHeight="1" thickBot="1">
      <c r="A31" s="28">
        <v>4</v>
      </c>
      <c r="B31" s="29" t="s">
        <v>20</v>
      </c>
      <c r="C31" s="29"/>
      <c r="D31" s="41"/>
      <c r="E31" s="41"/>
      <c r="F31" s="34"/>
    </row>
    <row r="32" spans="1:6" s="2" customFormat="1" ht="44.25" customHeight="1">
      <c r="A32" s="144"/>
      <c r="B32" s="146" t="s">
        <v>52</v>
      </c>
      <c r="C32" s="17" t="s">
        <v>5</v>
      </c>
      <c r="D32" s="39">
        <v>2404</v>
      </c>
      <c r="E32" s="39">
        <v>2404</v>
      </c>
      <c r="F32" s="32">
        <f t="shared" si="0"/>
        <v>100</v>
      </c>
    </row>
    <row r="33" spans="1:7" s="2" customFormat="1" ht="60.75" customHeight="1" thickBot="1">
      <c r="A33" s="145"/>
      <c r="B33" s="147"/>
      <c r="C33" s="16" t="s">
        <v>6</v>
      </c>
      <c r="D33" s="40">
        <f t="shared" ref="D33:E33" si="13">SUM(D32:D32)</f>
        <v>2404</v>
      </c>
      <c r="E33" s="40">
        <f t="shared" si="13"/>
        <v>2404</v>
      </c>
      <c r="F33" s="33">
        <f t="shared" si="0"/>
        <v>100</v>
      </c>
    </row>
    <row r="34" spans="1:7" s="2" customFormat="1" ht="47.25" customHeight="1">
      <c r="A34" s="77"/>
      <c r="B34" s="79" t="s">
        <v>26</v>
      </c>
      <c r="C34" s="17" t="s">
        <v>5</v>
      </c>
      <c r="D34" s="39">
        <v>616</v>
      </c>
      <c r="E34" s="39">
        <v>616</v>
      </c>
      <c r="F34" s="32">
        <f t="shared" si="0"/>
        <v>100</v>
      </c>
    </row>
    <row r="35" spans="1:7" s="2" customFormat="1" ht="62.25" customHeight="1" thickBot="1">
      <c r="A35" s="78"/>
      <c r="B35" s="80"/>
      <c r="C35" s="20" t="s">
        <v>6</v>
      </c>
      <c r="D35" s="40">
        <f t="shared" ref="D35:E35" si="14">SUM(D34:D34)</f>
        <v>616</v>
      </c>
      <c r="E35" s="40">
        <f t="shared" si="14"/>
        <v>616</v>
      </c>
      <c r="F35" s="33">
        <f t="shared" si="0"/>
        <v>100</v>
      </c>
    </row>
    <row r="36" spans="1:7" s="2" customFormat="1" ht="30" customHeight="1">
      <c r="A36" s="81"/>
      <c r="B36" s="83" t="s">
        <v>17</v>
      </c>
      <c r="C36" s="17" t="s">
        <v>5</v>
      </c>
      <c r="D36" s="39">
        <f t="shared" ref="D36:E36" si="15">D32+D34</f>
        <v>3020</v>
      </c>
      <c r="E36" s="39">
        <f t="shared" si="15"/>
        <v>3020</v>
      </c>
      <c r="F36" s="32">
        <f t="shared" si="0"/>
        <v>100</v>
      </c>
    </row>
    <row r="37" spans="1:7" s="2" customFormat="1" ht="33.75" customHeight="1" thickBot="1">
      <c r="A37" s="82"/>
      <c r="B37" s="84"/>
      <c r="C37" s="16" t="s">
        <v>18</v>
      </c>
      <c r="D37" s="40">
        <f t="shared" ref="D37:E37" si="16">D36</f>
        <v>3020</v>
      </c>
      <c r="E37" s="40">
        <f t="shared" si="16"/>
        <v>3020</v>
      </c>
      <c r="F37" s="33">
        <f t="shared" si="0"/>
        <v>100</v>
      </c>
    </row>
    <row r="38" spans="1:7" s="2" customFormat="1" ht="42" customHeight="1">
      <c r="A38" s="85">
        <v>5</v>
      </c>
      <c r="B38" s="87" t="s">
        <v>53</v>
      </c>
      <c r="C38" s="21" t="s">
        <v>4</v>
      </c>
      <c r="D38" s="44">
        <v>3201</v>
      </c>
      <c r="E38" s="44">
        <v>2400.6</v>
      </c>
      <c r="F38" s="32">
        <f t="shared" si="0"/>
        <v>74.995313964386128</v>
      </c>
    </row>
    <row r="39" spans="1:7" s="2" customFormat="1" ht="108.75" customHeight="1" thickBot="1">
      <c r="A39" s="86"/>
      <c r="B39" s="88"/>
      <c r="C39" s="16" t="s">
        <v>45</v>
      </c>
      <c r="D39" s="40">
        <f>D38</f>
        <v>3201</v>
      </c>
      <c r="E39" s="40">
        <f>E38</f>
        <v>2400.6</v>
      </c>
      <c r="F39" s="33">
        <f t="shared" si="0"/>
        <v>74.995313964386128</v>
      </c>
    </row>
    <row r="40" spans="1:7" s="2" customFormat="1" ht="44.25" customHeight="1">
      <c r="A40" s="150"/>
      <c r="B40" s="98" t="s">
        <v>10</v>
      </c>
      <c r="C40" s="17" t="s">
        <v>27</v>
      </c>
      <c r="D40" s="39">
        <v>2000</v>
      </c>
      <c r="E40" s="39">
        <v>2000</v>
      </c>
      <c r="F40" s="32">
        <f t="shared" si="0"/>
        <v>100</v>
      </c>
    </row>
    <row r="41" spans="1:7" s="2" customFormat="1" ht="30" customHeight="1">
      <c r="A41" s="151"/>
      <c r="B41" s="152"/>
      <c r="C41" s="10" t="s">
        <v>4</v>
      </c>
      <c r="D41" s="43">
        <f>D39</f>
        <v>3201</v>
      </c>
      <c r="E41" s="43">
        <f>E39</f>
        <v>2400.6</v>
      </c>
      <c r="F41" s="38">
        <f t="shared" si="0"/>
        <v>74.995313964386128</v>
      </c>
    </row>
    <row r="42" spans="1:7" s="2" customFormat="1" ht="27.75" customHeight="1">
      <c r="A42" s="151"/>
      <c r="B42" s="152"/>
      <c r="C42" s="10" t="s">
        <v>5</v>
      </c>
      <c r="D42" s="42">
        <f t="shared" ref="D42:E42" si="17">D12+D21+D29+D36</f>
        <v>144346</v>
      </c>
      <c r="E42" s="42">
        <f t="shared" si="17"/>
        <v>159346</v>
      </c>
      <c r="F42" s="38">
        <f t="shared" si="0"/>
        <v>110.39169772629653</v>
      </c>
    </row>
    <row r="43" spans="1:7" s="2" customFormat="1" ht="44.25" customHeight="1" thickBot="1">
      <c r="A43" s="145"/>
      <c r="B43" s="153"/>
      <c r="C43" s="16" t="s">
        <v>19</v>
      </c>
      <c r="D43" s="40">
        <f t="shared" ref="D43:E43" si="18">D41+D42+D40</f>
        <v>149547</v>
      </c>
      <c r="E43" s="40">
        <f t="shared" si="18"/>
        <v>163746.6</v>
      </c>
      <c r="F43" s="33">
        <f t="shared" si="0"/>
        <v>109.49507512688319</v>
      </c>
    </row>
    <row r="44" spans="1:7" ht="15.75">
      <c r="A44" s="139" t="s">
        <v>32</v>
      </c>
      <c r="B44" s="139"/>
      <c r="C44" s="139"/>
      <c r="D44" s="139"/>
      <c r="E44" s="139"/>
      <c r="F44" s="139"/>
      <c r="G44" s="139"/>
    </row>
    <row r="45" spans="1:7" ht="32.25" thickBot="1">
      <c r="A45" s="22">
        <v>1</v>
      </c>
      <c r="B45" s="3" t="s">
        <v>33</v>
      </c>
      <c r="C45" s="1"/>
      <c r="D45" s="1"/>
      <c r="E45" s="30"/>
      <c r="F45" s="30"/>
    </row>
    <row r="46" spans="1:7" ht="15">
      <c r="A46" s="120" t="s">
        <v>34</v>
      </c>
      <c r="B46" s="122" t="s">
        <v>35</v>
      </c>
      <c r="C46" s="17" t="s">
        <v>5</v>
      </c>
      <c r="D46" s="61">
        <v>19000</v>
      </c>
      <c r="E46" s="61">
        <v>19000</v>
      </c>
      <c r="F46" s="46">
        <f>E46/D46*100</f>
        <v>100</v>
      </c>
    </row>
    <row r="47" spans="1:7" ht="15" thickBot="1">
      <c r="A47" s="121"/>
      <c r="B47" s="123"/>
      <c r="C47" s="16" t="s">
        <v>36</v>
      </c>
      <c r="D47" s="62">
        <f>D46</f>
        <v>19000</v>
      </c>
      <c r="E47" s="62">
        <f>E46</f>
        <v>19000</v>
      </c>
      <c r="F47" s="47">
        <f t="shared" ref="F47:F80" si="19">E47/D47*100</f>
        <v>100</v>
      </c>
    </row>
    <row r="48" spans="1:7" ht="45">
      <c r="A48" s="124" t="s">
        <v>37</v>
      </c>
      <c r="B48" s="127" t="s">
        <v>38</v>
      </c>
      <c r="C48" s="17" t="s">
        <v>27</v>
      </c>
      <c r="D48" s="63">
        <v>5881.9</v>
      </c>
      <c r="E48" s="63">
        <v>5881.9</v>
      </c>
      <c r="F48" s="46">
        <f t="shared" si="19"/>
        <v>100</v>
      </c>
    </row>
    <row r="49" spans="1:6" ht="30">
      <c r="A49" s="125"/>
      <c r="B49" s="128"/>
      <c r="C49" s="9" t="s">
        <v>3</v>
      </c>
      <c r="D49" s="64">
        <v>3920</v>
      </c>
      <c r="E49" s="64">
        <v>3920</v>
      </c>
      <c r="F49" s="49">
        <f t="shared" si="19"/>
        <v>100</v>
      </c>
    </row>
    <row r="50" spans="1:6" ht="30">
      <c r="A50" s="125"/>
      <c r="B50" s="128"/>
      <c r="C50" s="9" t="s">
        <v>4</v>
      </c>
      <c r="D50" s="64">
        <v>9146.7000000000007</v>
      </c>
      <c r="E50" s="64">
        <v>9146.7000000000007</v>
      </c>
      <c r="F50" s="49">
        <f t="shared" si="19"/>
        <v>100</v>
      </c>
    </row>
    <row r="51" spans="1:6" ht="15">
      <c r="A51" s="125"/>
      <c r="B51" s="128"/>
      <c r="C51" s="9" t="s">
        <v>5</v>
      </c>
      <c r="D51" s="64">
        <v>8120.8</v>
      </c>
      <c r="E51" s="64">
        <v>8120.8</v>
      </c>
      <c r="F51" s="49">
        <f t="shared" si="19"/>
        <v>100</v>
      </c>
    </row>
    <row r="52" spans="1:6" ht="15" thickBot="1">
      <c r="A52" s="126"/>
      <c r="B52" s="129"/>
      <c r="C52" s="16" t="s">
        <v>6</v>
      </c>
      <c r="D52" s="65">
        <f>D48+D49+D50+D51</f>
        <v>27069.399999999998</v>
      </c>
      <c r="E52" s="65">
        <f>E48+E49+E50+E51</f>
        <v>27069.399999999998</v>
      </c>
      <c r="F52" s="47">
        <f t="shared" si="19"/>
        <v>100</v>
      </c>
    </row>
    <row r="53" spans="1:6" ht="45">
      <c r="A53" s="108"/>
      <c r="B53" s="111" t="s">
        <v>9</v>
      </c>
      <c r="C53" s="17" t="s">
        <v>27</v>
      </c>
      <c r="D53" s="63">
        <f t="shared" ref="D53:E55" si="20">D48</f>
        <v>5881.9</v>
      </c>
      <c r="E53" s="45">
        <f t="shared" si="20"/>
        <v>5881.9</v>
      </c>
      <c r="F53" s="46">
        <f t="shared" si="19"/>
        <v>100</v>
      </c>
    </row>
    <row r="54" spans="1:6" ht="30">
      <c r="A54" s="109"/>
      <c r="B54" s="112"/>
      <c r="C54" s="9" t="s">
        <v>3</v>
      </c>
      <c r="D54" s="64">
        <f t="shared" si="20"/>
        <v>3920</v>
      </c>
      <c r="E54" s="48">
        <f t="shared" si="20"/>
        <v>3920</v>
      </c>
      <c r="F54" s="49">
        <f t="shared" si="19"/>
        <v>100</v>
      </c>
    </row>
    <row r="55" spans="1:6" ht="30">
      <c r="A55" s="109"/>
      <c r="B55" s="112"/>
      <c r="C55" s="9" t="s">
        <v>4</v>
      </c>
      <c r="D55" s="64">
        <f t="shared" si="20"/>
        <v>9146.7000000000007</v>
      </c>
      <c r="E55" s="48">
        <f t="shared" si="20"/>
        <v>9146.7000000000007</v>
      </c>
      <c r="F55" s="49">
        <f t="shared" si="19"/>
        <v>100</v>
      </c>
    </row>
    <row r="56" spans="1:6" ht="15">
      <c r="A56" s="109"/>
      <c r="B56" s="112"/>
      <c r="C56" s="10" t="s">
        <v>5</v>
      </c>
      <c r="D56" s="64">
        <f>D51+D46</f>
        <v>27120.799999999999</v>
      </c>
      <c r="E56" s="48">
        <f>E46+E51</f>
        <v>27120.799999999999</v>
      </c>
      <c r="F56" s="49">
        <f t="shared" si="19"/>
        <v>100</v>
      </c>
    </row>
    <row r="57" spans="1:6" ht="15" thickBot="1">
      <c r="A57" s="110"/>
      <c r="B57" s="113"/>
      <c r="C57" s="16" t="s">
        <v>40</v>
      </c>
      <c r="D57" s="66">
        <f>D52+D47</f>
        <v>46069.399999999994</v>
      </c>
      <c r="E57" s="50">
        <f>E53+E54+E55+E56</f>
        <v>46069.399999999994</v>
      </c>
      <c r="F57" s="47">
        <f t="shared" si="19"/>
        <v>100</v>
      </c>
    </row>
    <row r="58" spans="1:6" ht="100.5" customHeight="1" thickBot="1">
      <c r="A58" s="31">
        <v>2</v>
      </c>
      <c r="B58" s="73" t="s">
        <v>41</v>
      </c>
      <c r="C58" s="29"/>
      <c r="D58" s="67"/>
      <c r="E58" s="51"/>
      <c r="F58" s="52"/>
    </row>
    <row r="59" spans="1:6" ht="45">
      <c r="A59" s="114" t="s">
        <v>42</v>
      </c>
      <c r="B59" s="117" t="s">
        <v>43</v>
      </c>
      <c r="C59" s="17" t="s">
        <v>39</v>
      </c>
      <c r="D59" s="63">
        <v>7785</v>
      </c>
      <c r="E59" s="63">
        <v>7785</v>
      </c>
      <c r="F59" s="53">
        <f t="shared" si="19"/>
        <v>100</v>
      </c>
    </row>
    <row r="60" spans="1:6" ht="30">
      <c r="A60" s="115"/>
      <c r="B60" s="118"/>
      <c r="C60" s="9" t="s">
        <v>3</v>
      </c>
      <c r="D60" s="64">
        <v>5165</v>
      </c>
      <c r="E60" s="64">
        <v>5165</v>
      </c>
      <c r="F60" s="54">
        <f t="shared" si="19"/>
        <v>100</v>
      </c>
    </row>
    <row r="61" spans="1:6" ht="30">
      <c r="A61" s="115"/>
      <c r="B61" s="118"/>
      <c r="C61" s="9" t="s">
        <v>4</v>
      </c>
      <c r="D61" s="64">
        <v>12050</v>
      </c>
      <c r="E61" s="64">
        <v>12050</v>
      </c>
      <c r="F61" s="54">
        <f t="shared" si="19"/>
        <v>100</v>
      </c>
    </row>
    <row r="62" spans="1:6" ht="15">
      <c r="A62" s="115"/>
      <c r="B62" s="118"/>
      <c r="C62" s="9" t="s">
        <v>5</v>
      </c>
      <c r="D62" s="64">
        <v>0</v>
      </c>
      <c r="E62" s="64">
        <v>0</v>
      </c>
      <c r="F62" s="54">
        <v>0</v>
      </c>
    </row>
    <row r="63" spans="1:6" ht="22.5" customHeight="1" thickBot="1">
      <c r="A63" s="116"/>
      <c r="B63" s="119"/>
      <c r="C63" s="16" t="s">
        <v>6</v>
      </c>
      <c r="D63" s="65">
        <f>D59+D60+D61+D62</f>
        <v>25000</v>
      </c>
      <c r="E63" s="65">
        <f>E59+E60+E61+E62</f>
        <v>25000</v>
      </c>
      <c r="F63" s="55">
        <f t="shared" si="19"/>
        <v>100</v>
      </c>
    </row>
    <row r="64" spans="1:6" ht="27" hidden="1" customHeight="1">
      <c r="A64" s="160" t="s">
        <v>46</v>
      </c>
      <c r="B64" s="160" t="s">
        <v>47</v>
      </c>
      <c r="C64" s="11" t="s">
        <v>27</v>
      </c>
      <c r="D64" s="68"/>
      <c r="E64" s="56"/>
      <c r="F64" s="57">
        <v>0</v>
      </c>
    </row>
    <row r="65" spans="1:6" ht="30.75" hidden="1" thickBot="1">
      <c r="A65" s="161"/>
      <c r="B65" s="161"/>
      <c r="C65" s="9" t="s">
        <v>3</v>
      </c>
      <c r="D65" s="64"/>
      <c r="E65" s="48"/>
      <c r="F65" s="58">
        <v>0</v>
      </c>
    </row>
    <row r="66" spans="1:6" ht="30.75" hidden="1" thickBot="1">
      <c r="A66" s="161"/>
      <c r="B66" s="161"/>
      <c r="C66" s="9" t="s">
        <v>4</v>
      </c>
      <c r="D66" s="64"/>
      <c r="E66" s="48"/>
      <c r="F66" s="58">
        <v>0</v>
      </c>
    </row>
    <row r="67" spans="1:6" ht="15.75" hidden="1" thickBot="1">
      <c r="A67" s="161"/>
      <c r="B67" s="161"/>
      <c r="C67" s="9" t="s">
        <v>5</v>
      </c>
      <c r="D67" s="64"/>
      <c r="E67" s="48"/>
      <c r="F67" s="58" t="e">
        <f t="shared" si="19"/>
        <v>#DIV/0!</v>
      </c>
    </row>
    <row r="68" spans="1:6" ht="23.25" hidden="1" customHeight="1">
      <c r="A68" s="162"/>
      <c r="B68" s="162"/>
      <c r="C68" s="18" t="s">
        <v>6</v>
      </c>
      <c r="D68" s="69"/>
      <c r="E68" s="59"/>
      <c r="F68" s="60" t="e">
        <f t="shared" si="19"/>
        <v>#DIV/0!</v>
      </c>
    </row>
    <row r="69" spans="1:6" ht="45">
      <c r="A69" s="163"/>
      <c r="B69" s="164" t="s">
        <v>8</v>
      </c>
      <c r="C69" s="17" t="s">
        <v>27</v>
      </c>
      <c r="D69" s="63">
        <f>D64</f>
        <v>0</v>
      </c>
      <c r="E69" s="63">
        <f>E64</f>
        <v>0</v>
      </c>
      <c r="F69" s="53">
        <v>0</v>
      </c>
    </row>
    <row r="70" spans="1:6" ht="45">
      <c r="A70" s="155"/>
      <c r="B70" s="158"/>
      <c r="C70" s="9" t="s">
        <v>39</v>
      </c>
      <c r="D70" s="64">
        <f>D59</f>
        <v>7785</v>
      </c>
      <c r="E70" s="64">
        <f>E59</f>
        <v>7785</v>
      </c>
      <c r="F70" s="54">
        <f t="shared" si="19"/>
        <v>100</v>
      </c>
    </row>
    <row r="71" spans="1:6" ht="30">
      <c r="A71" s="155"/>
      <c r="B71" s="158"/>
      <c r="C71" s="9" t="s">
        <v>3</v>
      </c>
      <c r="D71" s="64">
        <f t="shared" ref="D71:E73" si="21">D60+D65</f>
        <v>5165</v>
      </c>
      <c r="E71" s="64">
        <f t="shared" si="21"/>
        <v>5165</v>
      </c>
      <c r="F71" s="54">
        <f t="shared" si="19"/>
        <v>100</v>
      </c>
    </row>
    <row r="72" spans="1:6" ht="30">
      <c r="A72" s="155"/>
      <c r="B72" s="158"/>
      <c r="C72" s="9" t="s">
        <v>4</v>
      </c>
      <c r="D72" s="64">
        <f t="shared" si="21"/>
        <v>12050</v>
      </c>
      <c r="E72" s="64">
        <f t="shared" si="21"/>
        <v>12050</v>
      </c>
      <c r="F72" s="54">
        <f t="shared" si="19"/>
        <v>100</v>
      </c>
    </row>
    <row r="73" spans="1:6" ht="15">
      <c r="A73" s="155"/>
      <c r="B73" s="158"/>
      <c r="C73" s="9" t="s">
        <v>5</v>
      </c>
      <c r="D73" s="64">
        <f t="shared" si="21"/>
        <v>0</v>
      </c>
      <c r="E73" s="64">
        <f t="shared" si="21"/>
        <v>0</v>
      </c>
      <c r="F73" s="54">
        <v>0</v>
      </c>
    </row>
    <row r="74" spans="1:6" ht="15" thickBot="1">
      <c r="A74" s="156"/>
      <c r="B74" s="159"/>
      <c r="C74" s="16" t="s">
        <v>8</v>
      </c>
      <c r="D74" s="65">
        <f>D69+D70+D71+D72+D73</f>
        <v>25000</v>
      </c>
      <c r="E74" s="65">
        <f>E69+E70+E71+E72+E73</f>
        <v>25000</v>
      </c>
      <c r="F74" s="55">
        <f t="shared" si="19"/>
        <v>100</v>
      </c>
    </row>
    <row r="75" spans="1:6" ht="45">
      <c r="A75" s="154"/>
      <c r="B75" s="157" t="s">
        <v>44</v>
      </c>
      <c r="C75" s="17" t="s">
        <v>27</v>
      </c>
      <c r="D75" s="70">
        <f>D53+D69</f>
        <v>5881.9</v>
      </c>
      <c r="E75" s="70">
        <f>E53+E69</f>
        <v>5881.9</v>
      </c>
      <c r="F75" s="53">
        <f t="shared" si="19"/>
        <v>100</v>
      </c>
    </row>
    <row r="76" spans="1:6" ht="45">
      <c r="A76" s="155"/>
      <c r="B76" s="158"/>
      <c r="C76" s="9" t="s">
        <v>39</v>
      </c>
      <c r="D76" s="71">
        <f>D70</f>
        <v>7785</v>
      </c>
      <c r="E76" s="71">
        <f>E70</f>
        <v>7785</v>
      </c>
      <c r="F76" s="54">
        <f t="shared" si="19"/>
        <v>100</v>
      </c>
    </row>
    <row r="77" spans="1:6" ht="30">
      <c r="A77" s="155"/>
      <c r="B77" s="158"/>
      <c r="C77" s="9" t="s">
        <v>3</v>
      </c>
      <c r="D77" s="71">
        <f>D54+D71</f>
        <v>9085</v>
      </c>
      <c r="E77" s="71">
        <f>E54+E71</f>
        <v>9085</v>
      </c>
      <c r="F77" s="54">
        <f t="shared" si="19"/>
        <v>100</v>
      </c>
    </row>
    <row r="78" spans="1:6" ht="30">
      <c r="A78" s="155"/>
      <c r="B78" s="158"/>
      <c r="C78" s="9" t="s">
        <v>4</v>
      </c>
      <c r="D78" s="71">
        <f t="shared" ref="D78:E79" si="22">D55+D72</f>
        <v>21196.7</v>
      </c>
      <c r="E78" s="71">
        <f t="shared" si="22"/>
        <v>21196.7</v>
      </c>
      <c r="F78" s="54">
        <f t="shared" si="19"/>
        <v>100</v>
      </c>
    </row>
    <row r="79" spans="1:6" ht="15">
      <c r="A79" s="155"/>
      <c r="B79" s="158"/>
      <c r="C79" s="9" t="s">
        <v>5</v>
      </c>
      <c r="D79" s="71">
        <f t="shared" si="22"/>
        <v>27120.799999999999</v>
      </c>
      <c r="E79" s="71">
        <f t="shared" si="22"/>
        <v>27120.799999999999</v>
      </c>
      <c r="F79" s="54">
        <f t="shared" si="19"/>
        <v>100</v>
      </c>
    </row>
    <row r="80" spans="1:6" ht="29.25" thickBot="1">
      <c r="A80" s="156"/>
      <c r="B80" s="159"/>
      <c r="C80" s="16" t="s">
        <v>44</v>
      </c>
      <c r="D80" s="72">
        <f>SUM(D75:D79)</f>
        <v>71069.400000000009</v>
      </c>
      <c r="E80" s="72">
        <f>SUM(E75:E79)</f>
        <v>71069.400000000009</v>
      </c>
      <c r="F80" s="55">
        <f t="shared" si="19"/>
        <v>100</v>
      </c>
    </row>
  </sheetData>
  <mergeCells count="48">
    <mergeCell ref="A75:A80"/>
    <mergeCell ref="B75:B80"/>
    <mergeCell ref="B64:B68"/>
    <mergeCell ref="A64:A68"/>
    <mergeCell ref="A69:A74"/>
    <mergeCell ref="B69:B74"/>
    <mergeCell ref="B19:B20"/>
    <mergeCell ref="A44:G44"/>
    <mergeCell ref="A2:F2"/>
    <mergeCell ref="A3:F3"/>
    <mergeCell ref="A32:A33"/>
    <mergeCell ref="B32:B33"/>
    <mergeCell ref="A24:A25"/>
    <mergeCell ref="A40:A43"/>
    <mergeCell ref="B40:B43"/>
    <mergeCell ref="A53:A57"/>
    <mergeCell ref="B53:B57"/>
    <mergeCell ref="A59:A63"/>
    <mergeCell ref="B59:B63"/>
    <mergeCell ref="A46:A47"/>
    <mergeCell ref="B46:B47"/>
    <mergeCell ref="A48:A52"/>
    <mergeCell ref="B48:B52"/>
    <mergeCell ref="A38:A39"/>
    <mergeCell ref="B38:B39"/>
    <mergeCell ref="A21:A22"/>
    <mergeCell ref="B21:B22"/>
    <mergeCell ref="A26:A27"/>
    <mergeCell ref="B26:B27"/>
    <mergeCell ref="A28:A30"/>
    <mergeCell ref="B28:B30"/>
    <mergeCell ref="B24:B25"/>
    <mergeCell ref="A6:F6"/>
    <mergeCell ref="A34:A35"/>
    <mergeCell ref="B34:B35"/>
    <mergeCell ref="A36:A37"/>
    <mergeCell ref="B36:B37"/>
    <mergeCell ref="A8:A9"/>
    <mergeCell ref="B8:B9"/>
    <mergeCell ref="A10:A11"/>
    <mergeCell ref="B10:B11"/>
    <mergeCell ref="A12:A13"/>
    <mergeCell ref="B12:B13"/>
    <mergeCell ref="A15:A16"/>
    <mergeCell ref="B15:B16"/>
    <mergeCell ref="A17:A18"/>
    <mergeCell ref="B17:B18"/>
    <mergeCell ref="A19:A20"/>
  </mergeCells>
  <phoneticPr fontId="1" type="noConversion"/>
  <printOptions horizontalCentered="1"/>
  <pageMargins left="0.27559055118110237" right="0.15748031496062992" top="0.35433070866141736" bottom="0.31496062992125984" header="0.15748031496062992" footer="0.15748031496062992"/>
  <pageSetup paperSize="9" scale="95" orientation="portrait" r:id="rId1"/>
  <headerFooter alignWithMargins="0"/>
  <rowBreaks count="3" manualBreakCount="3">
    <brk id="25" max="16383" man="1"/>
    <brk id="39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User-14</dc:creator>
  <cp:lastModifiedBy>Admin</cp:lastModifiedBy>
  <cp:lastPrinted>2017-01-27T06:55:20Z</cp:lastPrinted>
  <dcterms:created xsi:type="dcterms:W3CDTF">2013-08-08T10:25:53Z</dcterms:created>
  <dcterms:modified xsi:type="dcterms:W3CDTF">2017-01-27T07:58:57Z</dcterms:modified>
</cp:coreProperties>
</file>