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18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3" i="1"/>
  <c r="H20"/>
  <c r="D20" s="1"/>
  <c r="G20"/>
  <c r="C20" s="1"/>
  <c r="H19"/>
  <c r="D19" s="1"/>
  <c r="H17"/>
  <c r="G17"/>
  <c r="F15"/>
  <c r="D15" s="1"/>
  <c r="E15"/>
  <c r="E12" s="1"/>
  <c r="C14"/>
  <c r="D14"/>
  <c r="C16"/>
  <c r="D16"/>
  <c r="C18"/>
  <c r="D18"/>
  <c r="C19"/>
  <c r="C21"/>
  <c r="D21"/>
  <c r="C22"/>
  <c r="D22"/>
  <c r="D13"/>
  <c r="C13"/>
  <c r="I12"/>
  <c r="J12"/>
  <c r="K12"/>
  <c r="L12"/>
  <c r="H12" l="1"/>
  <c r="G12"/>
  <c r="D17"/>
  <c r="C17"/>
  <c r="F12"/>
  <c r="C15"/>
  <c r="D12"/>
  <c r="C12" l="1"/>
  <c r="E28"/>
  <c r="G28"/>
  <c r="L28"/>
  <c r="F28"/>
  <c r="H28"/>
  <c r="I28"/>
  <c r="C28" l="1"/>
  <c r="K28"/>
  <c r="D28"/>
  <c r="J28"/>
</calcChain>
</file>

<file path=xl/sharedStrings.xml><?xml version="1.0" encoding="utf-8"?>
<sst xmlns="http://schemas.openxmlformats.org/spreadsheetml/2006/main" count="55" uniqueCount="47">
  <si>
    <t>Форма</t>
  </si>
  <si>
    <t>(наименование муниципальной программы)</t>
  </si>
  <si>
    <t>№п/п</t>
  </si>
  <si>
    <t>Наименование мероприятия подпрограммы</t>
  </si>
  <si>
    <t>Объем финансирования, всего, тыс. руб.</t>
  </si>
  <si>
    <t>в т.ч. из бюджета Ступинского муниципального района, тыс. руб.</t>
  </si>
  <si>
    <t>в т.ч. из бюджета поселений Ступинского муниципального района, тыс. руб.</t>
  </si>
  <si>
    <t>в т.ч. из бюджета Московской области, тыс. руб.</t>
  </si>
  <si>
    <t>в т.ч. из внебюджетных источников</t>
  </si>
  <si>
    <t>план</t>
  </si>
  <si>
    <t>факт</t>
  </si>
  <si>
    <t>1.1.</t>
  </si>
  <si>
    <t>2.1.</t>
  </si>
  <si>
    <t xml:space="preserve">Итого по муниципальной программе  </t>
  </si>
  <si>
    <t xml:space="preserve">                                                          Подпись</t>
  </si>
  <si>
    <t>Подпрограмма III «Создание условий для обеспечения поселений, входящих в состав Ступинского муниципального района, услугами связи на 2014-2018 годы»</t>
  </si>
  <si>
    <t>1.2.</t>
  </si>
  <si>
    <t>1.3.</t>
  </si>
  <si>
    <t>1.4.</t>
  </si>
  <si>
    <t>1.5.</t>
  </si>
  <si>
    <t>1.6.</t>
  </si>
  <si>
    <t>2.2.</t>
  </si>
  <si>
    <t xml:space="preserve">    Муниципальный заказчик: Управление автодорог, транспорта и связи администрации Ступинского муниципального района</t>
  </si>
  <si>
    <t xml:space="preserve">    Источник финансирования: Бюджет Ступинского муниципального района; Бюджеты поселений Ступинского муниципального района;  Внебюджетные источники.</t>
  </si>
  <si>
    <t>1.7.</t>
  </si>
  <si>
    <t xml:space="preserve">Координатор Программы  ____________________ Жуков В.В.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</si>
  <si>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II «Создание условий для предоставления транспортных услуг населению и организация транспортного обслуживания населения между поселениями в границах Ступинского муниципального района на 2014-2018 годы»</t>
  </si>
  <si>
    <t>2.3.</t>
  </si>
  <si>
    <t>Предоставление транспортных услуг населению и организация транспортного обслуживания населения между поселениями в границах Ступинского муниципального района по маршруту (маршрутам)  регулярных перевозок по регулируемым тарифам, на которых отдельным категориям граждан предоставляются меры социальной поддержки.</t>
  </si>
  <si>
    <t>Предоставление транспортных услуг населению и организация транспортного обслуживания населения в границах поселений Ступинского муниципального района по маршруту (маршрутам)  регулярных перевозок по регулируемым тарифам, на которых отдельным категориям граждан предоставляются меры социальной поддержки.</t>
  </si>
  <si>
    <t>годового (итогового) отчета о выполнении муниципальной программы за 2017 год</t>
  </si>
  <si>
    <t>Подпрограмма I «Дорожная деятельность в отношении автомобильных дорог местного значения и обеспечение безопасности дорожного движения»</t>
  </si>
  <si>
    <t>Развитие и функционирование дорожно-транспортного комплекса и связи на территории Ступинского муниципального района на 2017-2021 годы</t>
  </si>
  <si>
    <t>1.8.</t>
  </si>
  <si>
    <t>1.9.</t>
  </si>
  <si>
    <t>1.10.</t>
  </si>
  <si>
    <t> Содержание автодорог местного значения  в границах населенных пунктов городских поселений Ступинского муниципального района.</t>
  </si>
  <si>
    <t>Ремонт автодорог  местного значения вне границ населенных пунктов Ступинского муниципального района и в границах населенных пунктов сельских поселений Ступинского муниципального района</t>
  </si>
  <si>
    <t>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вне границ населенных пунктов Ступинского муниципального района и в границах населенных пунктов сельских поселений Ступинского муниципального района</t>
  </si>
  <si>
    <t xml:space="preserve">Капитальный ремонт и ремонт автодорог  местного значения в границах населенных пунктов городских  поселений Ступинского муниципального района. </t>
  </si>
  <si>
    <t>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 городских поселений Ступинского муниципального района</t>
  </si>
  <si>
    <t xml:space="preserve">Обеспечение безопасности дорожного движения  на автомобильных дорогах местного значения в границах Ступинского муниципального района. </t>
  </si>
  <si>
    <t>Ремонт дворовых территорий и проездов к ним в городских и сельских поселениях Ступинского муниципального района</t>
  </si>
  <si>
    <t>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дворовых территорий многоквартирных домов, проездов к дворовым территориям многоквартирных домов городских и сельских поселений  Ступинского муниципального района.</t>
  </si>
  <si>
    <t>Выполнение  проектно-изыскательских работ по объектам автомобильных дорог общего пользования местного значения в границах Ступинского муниципального района</t>
  </si>
  <si>
    <t>Содержание автодорог местного значения вне границ населенных пунктов Ступинского муниципального района и в границах населенных пунктов сельских поселений Ступинского муниципального района.</t>
  </si>
  <si>
    <t xml:space="preserve">Изготовление документов строгой отчетности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</si>
</sst>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11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Fill="1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justify"/>
    </xf>
    <xf numFmtId="1" fontId="4" fillId="0" borderId="5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1" fontId="4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right" vertical="top" wrapText="1"/>
    </xf>
    <xf numFmtId="1" fontId="4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4" fontId="6" fillId="0" borderId="0" xfId="0" applyNumberFormat="1" applyFont="1" applyBorder="1" applyAlignment="1">
      <alignment horizontal="center" vertical="top" wrapText="1"/>
    </xf>
    <xf numFmtId="0" fontId="4" fillId="0" borderId="0" xfId="0" applyFont="1"/>
    <xf numFmtId="1" fontId="10" fillId="0" borderId="6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justify" vertical="top" wrapText="1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justify"/>
    </xf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1" fontId="10" fillId="0" borderId="5" xfId="0" applyNumberFormat="1" applyFont="1" applyFill="1" applyBorder="1" applyAlignment="1">
      <alignment horizontal="center" vertical="top" wrapText="1"/>
    </xf>
    <xf numFmtId="164" fontId="12" fillId="0" borderId="6" xfId="0" applyNumberFormat="1" applyFont="1" applyFill="1" applyBorder="1" applyAlignment="1">
      <alignment horizontal="center" vertical="top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6" fillId="0" borderId="9" xfId="0" applyNumberFormat="1" applyFont="1" applyFill="1" applyBorder="1" applyAlignment="1">
      <alignment horizontal="center" vertical="top" wrapText="1"/>
    </xf>
    <xf numFmtId="0" fontId="0" fillId="0" borderId="5" xfId="0" applyFill="1" applyBorder="1"/>
    <xf numFmtId="165" fontId="12" fillId="0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3" fillId="0" borderId="0" xfId="0" applyFont="1" applyAlignment="1"/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9" workbookViewId="0">
      <pane ySplit="3855" topLeftCell="A23" activePane="bottomLeft"/>
      <selection activeCell="D28" sqref="D28"/>
      <selection pane="bottomLeft" activeCell="C23" sqref="C23:D26"/>
    </sheetView>
  </sheetViews>
  <sheetFormatPr defaultRowHeight="15"/>
  <cols>
    <col min="1" max="1" width="5.7109375" customWidth="1"/>
    <col min="2" max="2" width="52.42578125" customWidth="1"/>
    <col min="3" max="3" width="13" customWidth="1"/>
    <col min="4" max="4" width="12.5703125" customWidth="1"/>
    <col min="5" max="5" width="11.42578125" customWidth="1"/>
    <col min="6" max="6" width="12" customWidth="1"/>
    <col min="7" max="7" width="13" customWidth="1"/>
    <col min="8" max="8" width="13.28515625" customWidth="1"/>
    <col min="9" max="9" width="12.5703125" customWidth="1"/>
    <col min="10" max="10" width="13" customWidth="1"/>
    <col min="11" max="11" width="13.140625" customWidth="1"/>
    <col min="12" max="12" width="14" customWidth="1"/>
  </cols>
  <sheetData>
    <row r="1" spans="1:12" ht="15.7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5.75">
      <c r="A2" s="30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38.25" customHeight="1">
      <c r="A3" s="32" t="s">
        <v>32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>
      <c r="A4" s="33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.75">
      <c r="A6" s="18" t="s">
        <v>22</v>
      </c>
      <c r="B6" s="19"/>
      <c r="C6" s="19"/>
      <c r="D6" s="19"/>
      <c r="E6" s="19"/>
      <c r="F6" s="19"/>
      <c r="G6" s="19"/>
      <c r="H6" s="19"/>
      <c r="I6" s="19"/>
      <c r="J6" s="19"/>
      <c r="K6" s="6"/>
      <c r="L6" s="6"/>
    </row>
    <row r="7" spans="1:12" ht="15.75">
      <c r="A7" s="18" t="s">
        <v>23</v>
      </c>
      <c r="B7" s="19"/>
      <c r="C7" s="19"/>
      <c r="D7" s="19"/>
      <c r="E7" s="19"/>
      <c r="F7" s="19"/>
      <c r="G7" s="19"/>
      <c r="H7" s="19"/>
      <c r="I7" s="19"/>
      <c r="J7" s="19"/>
      <c r="K7" s="6"/>
      <c r="L7" s="6"/>
    </row>
    <row r="8" spans="1:12" ht="15.75">
      <c r="A8" s="20"/>
      <c r="B8" s="19"/>
      <c r="C8" s="19"/>
      <c r="D8" s="19"/>
      <c r="E8" s="19"/>
      <c r="F8" s="19"/>
      <c r="G8" s="19"/>
      <c r="H8" s="19"/>
      <c r="I8" s="19"/>
      <c r="J8" s="19"/>
      <c r="K8" s="6"/>
      <c r="L8" s="6"/>
    </row>
    <row r="9" spans="1:12" ht="16.5" thickBot="1">
      <c r="A9" s="7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94.5" customHeight="1" thickBot="1">
      <c r="A10" s="37" t="s">
        <v>2</v>
      </c>
      <c r="B10" s="37" t="s">
        <v>3</v>
      </c>
      <c r="C10" s="35" t="s">
        <v>4</v>
      </c>
      <c r="D10" s="36"/>
      <c r="E10" s="35" t="s">
        <v>5</v>
      </c>
      <c r="F10" s="36"/>
      <c r="G10" s="35" t="s">
        <v>6</v>
      </c>
      <c r="H10" s="36"/>
      <c r="I10" s="35" t="s">
        <v>7</v>
      </c>
      <c r="J10" s="36"/>
      <c r="K10" s="35" t="s">
        <v>8</v>
      </c>
      <c r="L10" s="36"/>
    </row>
    <row r="11" spans="1:12" ht="15.75" thickBot="1">
      <c r="A11" s="38"/>
      <c r="B11" s="38"/>
      <c r="C11" s="21" t="s">
        <v>9</v>
      </c>
      <c r="D11" s="22" t="s">
        <v>10</v>
      </c>
      <c r="E11" s="22" t="s">
        <v>9</v>
      </c>
      <c r="F11" s="22" t="s">
        <v>10</v>
      </c>
      <c r="G11" s="22" t="s">
        <v>9</v>
      </c>
      <c r="H11" s="22" t="s">
        <v>10</v>
      </c>
      <c r="I11" s="22" t="s">
        <v>9</v>
      </c>
      <c r="J11" s="22" t="s">
        <v>10</v>
      </c>
      <c r="K11" s="22" t="s">
        <v>9</v>
      </c>
      <c r="L11" s="22" t="s">
        <v>10</v>
      </c>
    </row>
    <row r="12" spans="1:12" ht="51">
      <c r="A12" s="16">
        <v>1</v>
      </c>
      <c r="B12" s="17" t="s">
        <v>31</v>
      </c>
      <c r="C12" s="25">
        <f>SUM(C13:C22)</f>
        <v>497019.79999999993</v>
      </c>
      <c r="D12" s="25">
        <f t="shared" ref="D12:L12" si="0">SUM(D13:D22)</f>
        <v>490733.62000000005</v>
      </c>
      <c r="E12" s="25">
        <f t="shared" si="0"/>
        <v>80629.53</v>
      </c>
      <c r="F12" s="25">
        <f t="shared" si="0"/>
        <v>80629.53</v>
      </c>
      <c r="G12" s="25">
        <f t="shared" si="0"/>
        <v>301124.26999999996</v>
      </c>
      <c r="H12" s="25">
        <f t="shared" si="0"/>
        <v>296323.48</v>
      </c>
      <c r="I12" s="25">
        <f t="shared" si="0"/>
        <v>115266</v>
      </c>
      <c r="J12" s="25">
        <f t="shared" si="0"/>
        <v>113780.61</v>
      </c>
      <c r="K12" s="25">
        <f t="shared" si="0"/>
        <v>0</v>
      </c>
      <c r="L12" s="25">
        <f t="shared" si="0"/>
        <v>0</v>
      </c>
    </row>
    <row r="13" spans="1:12" s="2" customFormat="1" ht="57.75" customHeight="1">
      <c r="A13" s="24" t="s">
        <v>11</v>
      </c>
      <c r="B13" s="23" t="s">
        <v>45</v>
      </c>
      <c r="C13" s="26">
        <f>E13+G13+I13+K13</f>
        <v>20417.2</v>
      </c>
      <c r="D13" s="26">
        <f>F13+H13+J13+L13</f>
        <v>20417.2</v>
      </c>
      <c r="E13" s="26">
        <v>20417.2</v>
      </c>
      <c r="F13" s="26">
        <v>20417.2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</row>
    <row r="14" spans="1:12" s="2" customFormat="1" ht="45.75" customHeight="1">
      <c r="A14" s="24" t="s">
        <v>16</v>
      </c>
      <c r="B14" s="23" t="s">
        <v>36</v>
      </c>
      <c r="C14" s="26">
        <f t="shared" ref="C14:C22" si="1">E14+G14+I14+K14</f>
        <v>58702.61</v>
      </c>
      <c r="D14" s="26">
        <f t="shared" ref="D14:D22" si="2">F14+H14+J14+L14</f>
        <v>58702.43</v>
      </c>
      <c r="E14" s="26">
        <v>0</v>
      </c>
      <c r="F14" s="26">
        <v>0</v>
      </c>
      <c r="G14" s="26">
        <v>58702.61</v>
      </c>
      <c r="H14" s="26">
        <v>58702.43</v>
      </c>
      <c r="I14" s="26">
        <v>0</v>
      </c>
      <c r="J14" s="26">
        <v>0</v>
      </c>
      <c r="K14" s="26">
        <v>0</v>
      </c>
      <c r="L14" s="26">
        <v>0</v>
      </c>
    </row>
    <row r="15" spans="1:12" s="2" customFormat="1" ht="57" customHeight="1">
      <c r="A15" s="24" t="s">
        <v>17</v>
      </c>
      <c r="B15" s="23" t="s">
        <v>37</v>
      </c>
      <c r="C15" s="26">
        <f t="shared" si="1"/>
        <v>158085.5</v>
      </c>
      <c r="D15" s="26">
        <f t="shared" si="2"/>
        <v>153922.97</v>
      </c>
      <c r="E15" s="26">
        <f>28621.85+23830.2</f>
        <v>52452.05</v>
      </c>
      <c r="F15" s="26">
        <f>28621.85+23830.2</f>
        <v>52452.05</v>
      </c>
      <c r="G15" s="26">
        <v>66893.45</v>
      </c>
      <c r="H15" s="26">
        <v>62806.720000000001</v>
      </c>
      <c r="I15" s="26">
        <v>38740</v>
      </c>
      <c r="J15" s="26">
        <v>38664.199999999997</v>
      </c>
      <c r="K15" s="26">
        <v>0</v>
      </c>
      <c r="L15" s="26">
        <v>0</v>
      </c>
    </row>
    <row r="16" spans="1:12" s="2" customFormat="1" ht="109.5" customHeight="1">
      <c r="A16" s="24" t="s">
        <v>18</v>
      </c>
      <c r="B16" s="23" t="s">
        <v>38</v>
      </c>
      <c r="C16" s="26">
        <f t="shared" si="1"/>
        <v>198.4</v>
      </c>
      <c r="D16" s="26">
        <f t="shared" si="2"/>
        <v>198.4</v>
      </c>
      <c r="E16" s="26">
        <v>198.4</v>
      </c>
      <c r="F16" s="26">
        <v>198.4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</row>
    <row r="17" spans="1:14" s="2" customFormat="1" ht="49.5" customHeight="1">
      <c r="A17" s="24" t="s">
        <v>19</v>
      </c>
      <c r="B17" s="23" t="s">
        <v>39</v>
      </c>
      <c r="C17" s="26">
        <f t="shared" si="1"/>
        <v>145605.74</v>
      </c>
      <c r="D17" s="26">
        <f t="shared" si="2"/>
        <v>144186.12</v>
      </c>
      <c r="E17" s="26">
        <v>0</v>
      </c>
      <c r="F17" s="26">
        <v>0</v>
      </c>
      <c r="G17" s="26">
        <f>23539.22+49127.52</f>
        <v>72666.739999999991</v>
      </c>
      <c r="H17" s="26">
        <f>23538.13+49118.54</f>
        <v>72656.67</v>
      </c>
      <c r="I17" s="26">
        <v>72939</v>
      </c>
      <c r="J17" s="26">
        <v>71529.45</v>
      </c>
      <c r="K17" s="26">
        <v>0</v>
      </c>
      <c r="L17" s="26">
        <v>0</v>
      </c>
    </row>
    <row r="18" spans="1:14" s="2" customFormat="1" ht="81.75" customHeight="1">
      <c r="A18" s="24" t="s">
        <v>20</v>
      </c>
      <c r="B18" s="23" t="s">
        <v>40</v>
      </c>
      <c r="C18" s="26">
        <f t="shared" si="1"/>
        <v>654.4</v>
      </c>
      <c r="D18" s="26">
        <f t="shared" si="2"/>
        <v>654.4</v>
      </c>
      <c r="E18" s="26">
        <v>0</v>
      </c>
      <c r="F18" s="26">
        <v>0</v>
      </c>
      <c r="G18" s="26">
        <v>654.4</v>
      </c>
      <c r="H18" s="26">
        <v>654.4</v>
      </c>
      <c r="I18" s="26">
        <v>0</v>
      </c>
      <c r="J18" s="26">
        <v>0</v>
      </c>
      <c r="K18" s="26">
        <v>0</v>
      </c>
      <c r="L18" s="26">
        <v>0</v>
      </c>
      <c r="M18" s="27"/>
      <c r="N18" s="28"/>
    </row>
    <row r="19" spans="1:14" s="2" customFormat="1" ht="47.25" customHeight="1">
      <c r="A19" s="24" t="s">
        <v>24</v>
      </c>
      <c r="B19" s="23" t="s">
        <v>41</v>
      </c>
      <c r="C19" s="26">
        <f t="shared" si="1"/>
        <v>3546.24</v>
      </c>
      <c r="D19" s="26">
        <f t="shared" si="2"/>
        <v>3545.03</v>
      </c>
      <c r="E19" s="26">
        <v>0</v>
      </c>
      <c r="F19" s="26">
        <v>0</v>
      </c>
      <c r="G19" s="26">
        <v>3546.24</v>
      </c>
      <c r="H19" s="26">
        <f>3545.03</f>
        <v>3545.03</v>
      </c>
      <c r="I19" s="26">
        <v>0</v>
      </c>
      <c r="J19" s="26">
        <v>0</v>
      </c>
      <c r="K19" s="26">
        <v>0</v>
      </c>
      <c r="L19" s="26">
        <v>0</v>
      </c>
    </row>
    <row r="20" spans="1:14" s="2" customFormat="1" ht="44.25" customHeight="1">
      <c r="A20" s="24" t="s">
        <v>33</v>
      </c>
      <c r="B20" s="23" t="s">
        <v>42</v>
      </c>
      <c r="C20" s="26">
        <f t="shared" si="1"/>
        <v>105824.99</v>
      </c>
      <c r="D20" s="26">
        <f t="shared" si="2"/>
        <v>105122.35000000002</v>
      </c>
      <c r="E20" s="26">
        <v>3889.66</v>
      </c>
      <c r="F20" s="26">
        <v>3889.66</v>
      </c>
      <c r="G20" s="26">
        <f>75141.1+23207.23</f>
        <v>98348.33</v>
      </c>
      <c r="H20" s="26">
        <f>75141.1+22504.63</f>
        <v>97645.73000000001</v>
      </c>
      <c r="I20" s="26">
        <v>3587</v>
      </c>
      <c r="J20" s="26">
        <v>3586.96</v>
      </c>
      <c r="K20" s="26">
        <v>0</v>
      </c>
      <c r="L20" s="26">
        <v>0</v>
      </c>
    </row>
    <row r="21" spans="1:14" s="2" customFormat="1" ht="109.5" customHeight="1">
      <c r="A21" s="24" t="s">
        <v>34</v>
      </c>
      <c r="B21" s="23" t="s">
        <v>43</v>
      </c>
      <c r="C21" s="26">
        <f t="shared" si="1"/>
        <v>312.5</v>
      </c>
      <c r="D21" s="26">
        <f t="shared" si="2"/>
        <v>312.5</v>
      </c>
      <c r="E21" s="26">
        <v>0</v>
      </c>
      <c r="F21" s="26">
        <v>0</v>
      </c>
      <c r="G21" s="26">
        <v>312.5</v>
      </c>
      <c r="H21" s="26">
        <v>312.5</v>
      </c>
      <c r="I21" s="26">
        <v>0</v>
      </c>
      <c r="J21" s="26">
        <v>0</v>
      </c>
      <c r="K21" s="26">
        <v>0</v>
      </c>
      <c r="L21" s="26">
        <v>0</v>
      </c>
    </row>
    <row r="22" spans="1:14" ht="51" customHeight="1">
      <c r="A22" s="24" t="s">
        <v>35</v>
      </c>
      <c r="B22" s="23" t="s">
        <v>44</v>
      </c>
      <c r="C22" s="26">
        <f t="shared" si="1"/>
        <v>3672.22</v>
      </c>
      <c r="D22" s="26">
        <f t="shared" si="2"/>
        <v>3672.22</v>
      </c>
      <c r="E22" s="26">
        <v>3672.22</v>
      </c>
      <c r="F22" s="26">
        <v>3672.22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</row>
    <row r="23" spans="1:14" ht="76.5" customHeight="1">
      <c r="A23" s="24">
        <v>2</v>
      </c>
      <c r="B23" s="17" t="s">
        <v>26</v>
      </c>
      <c r="C23" s="29">
        <v>5001.3</v>
      </c>
      <c r="D23" s="29">
        <f>D24+D25+D26</f>
        <v>5081.4800000000005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</row>
    <row r="24" spans="1:14" ht="89.25">
      <c r="A24" s="24" t="s">
        <v>12</v>
      </c>
      <c r="B24" s="23" t="s">
        <v>28</v>
      </c>
      <c r="C24" s="26">
        <v>10925</v>
      </c>
      <c r="D24" s="26">
        <v>271.8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</row>
    <row r="25" spans="1:14" ht="84.75" customHeight="1">
      <c r="A25" s="24" t="s">
        <v>21</v>
      </c>
      <c r="B25" s="23" t="s">
        <v>29</v>
      </c>
      <c r="C25" s="26">
        <v>449.7</v>
      </c>
      <c r="D25" s="26">
        <v>4715.18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</row>
    <row r="26" spans="1:14" s="2" customFormat="1">
      <c r="A26" s="8" t="s">
        <v>27</v>
      </c>
      <c r="B26" s="23" t="s">
        <v>46</v>
      </c>
      <c r="C26" s="29">
        <v>0</v>
      </c>
      <c r="D26" s="29">
        <v>94.5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9"/>
      <c r="L26" s="9"/>
    </row>
    <row r="27" spans="1:14" ht="51">
      <c r="A27" s="24">
        <v>3</v>
      </c>
      <c r="B27" s="17" t="s">
        <v>15</v>
      </c>
      <c r="C27" s="29">
        <v>240000</v>
      </c>
      <c r="D27" s="29">
        <v>240000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240000</v>
      </c>
      <c r="L27" s="29">
        <v>240000</v>
      </c>
    </row>
    <row r="28" spans="1:14" ht="15.75">
      <c r="A28" s="10"/>
      <c r="B28" s="11" t="s">
        <v>13</v>
      </c>
      <c r="C28" s="9">
        <f t="shared" ref="C28:L28" si="3">C12+C23+C27</f>
        <v>742021.09999999986</v>
      </c>
      <c r="D28" s="9">
        <f t="shared" si="3"/>
        <v>735815.10000000009</v>
      </c>
      <c r="E28" s="9">
        <f t="shared" si="3"/>
        <v>80629.53</v>
      </c>
      <c r="F28" s="9">
        <f t="shared" si="3"/>
        <v>80629.53</v>
      </c>
      <c r="G28" s="9">
        <f t="shared" si="3"/>
        <v>301124.26999999996</v>
      </c>
      <c r="H28" s="9">
        <f t="shared" si="3"/>
        <v>296323.48</v>
      </c>
      <c r="I28" s="9">
        <f t="shared" si="3"/>
        <v>115266</v>
      </c>
      <c r="J28" s="9">
        <f t="shared" si="3"/>
        <v>113780.61</v>
      </c>
      <c r="K28" s="9">
        <f t="shared" si="3"/>
        <v>240000</v>
      </c>
      <c r="L28" s="9">
        <f t="shared" si="3"/>
        <v>240000</v>
      </c>
    </row>
    <row r="29" spans="1:14" ht="15.75">
      <c r="A29" s="12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4" ht="15.75">
      <c r="A30" s="12"/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4" ht="15.7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4" ht="15.75">
      <c r="A32" s="18" t="s">
        <v>25</v>
      </c>
      <c r="B32" s="19"/>
      <c r="C32" s="19"/>
      <c r="D32" s="6"/>
      <c r="E32" s="6"/>
      <c r="F32" s="6"/>
      <c r="G32" s="6"/>
      <c r="H32" s="6"/>
      <c r="I32" s="6"/>
      <c r="J32" s="6"/>
      <c r="K32" s="6"/>
      <c r="L32" s="6"/>
    </row>
    <row r="33" spans="1:12" ht="18" customHeight="1">
      <c r="A33" s="18" t="s">
        <v>14</v>
      </c>
      <c r="B33" s="19"/>
      <c r="C33" s="19"/>
      <c r="D33" s="6"/>
      <c r="E33" s="6"/>
      <c r="F33" s="6"/>
      <c r="G33" s="6"/>
      <c r="H33" s="6"/>
      <c r="I33" s="6"/>
      <c r="J33" s="6"/>
      <c r="K33" s="6"/>
      <c r="L33" s="6"/>
    </row>
    <row r="34" spans="1:12">
      <c r="A34" s="1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ht="15.75">
      <c r="A35" s="1"/>
    </row>
  </sheetData>
  <mergeCells count="11">
    <mergeCell ref="A1:L1"/>
    <mergeCell ref="A2:L2"/>
    <mergeCell ref="A3:L3"/>
    <mergeCell ref="A4:L4"/>
    <mergeCell ref="K10:L10"/>
    <mergeCell ref="A10:A11"/>
    <mergeCell ref="B10:B11"/>
    <mergeCell ref="C10:D10"/>
    <mergeCell ref="E10:F10"/>
    <mergeCell ref="G10:H10"/>
    <mergeCell ref="I10:J1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2016-04-04T08:06:35Z</cp:lastPrinted>
  <dcterms:created xsi:type="dcterms:W3CDTF">2015-01-30T08:26:29Z</dcterms:created>
  <dcterms:modified xsi:type="dcterms:W3CDTF">2018-03-12T07:54:52Z</dcterms:modified>
</cp:coreProperties>
</file>