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4080" windowHeight="6105" activeTab="1"/>
  </bookViews>
  <sheets>
    <sheet name="отчет финанс 1 полугод 2017" sheetId="1" r:id="rId1"/>
    <sheet name="показатель" sheetId="2" r:id="rId2"/>
  </sheets>
  <calcPr calcId="125725"/>
</workbook>
</file>

<file path=xl/calcChain.xml><?xml version="1.0" encoding="utf-8"?>
<calcChain xmlns="http://schemas.openxmlformats.org/spreadsheetml/2006/main">
  <c r="F17" i="1"/>
  <c r="E65"/>
  <c r="D30"/>
  <c r="E28"/>
  <c r="E50" s="1"/>
  <c r="D28"/>
  <c r="D50" s="1"/>
  <c r="E64" l="1"/>
  <c r="D64"/>
  <c r="F28"/>
  <c r="D31"/>
  <c r="F39"/>
  <c r="F34"/>
  <c r="F35"/>
  <c r="F33"/>
  <c r="F32"/>
  <c r="F59"/>
  <c r="F21"/>
  <c r="F22"/>
  <c r="F14"/>
  <c r="F64" l="1"/>
  <c r="D8"/>
  <c r="E8"/>
  <c r="F43"/>
  <c r="F41"/>
  <c r="E40"/>
  <c r="F40" s="1"/>
  <c r="D40"/>
  <c r="E37"/>
  <c r="E16"/>
  <c r="D16"/>
  <c r="F37" l="1"/>
  <c r="E30"/>
  <c r="E52" s="1"/>
  <c r="D52"/>
  <c r="F8"/>
  <c r="E66" l="1"/>
  <c r="E53"/>
  <c r="D66"/>
  <c r="D53"/>
  <c r="F30"/>
  <c r="E31"/>
  <c r="F31" s="1"/>
  <c r="F50"/>
  <c r="F52"/>
  <c r="F15"/>
  <c r="F12"/>
  <c r="F9"/>
  <c r="F66" l="1"/>
  <c r="E67"/>
  <c r="F16"/>
  <c r="F18"/>
  <c r="H51"/>
  <c r="G51"/>
  <c r="H50" l="1"/>
  <c r="H64" s="1"/>
  <c r="G50"/>
  <c r="G64" s="1"/>
  <c r="H48"/>
  <c r="H62" s="1"/>
  <c r="G48"/>
  <c r="G62" s="1"/>
  <c r="H30"/>
  <c r="H52" s="1"/>
  <c r="G30"/>
  <c r="G52" s="1"/>
  <c r="G60"/>
  <c r="G61" s="1"/>
  <c r="H60"/>
  <c r="H61" s="1"/>
  <c r="D60"/>
  <c r="D65" s="1"/>
  <c r="G57"/>
  <c r="H57"/>
  <c r="F65" l="1"/>
  <c r="D67"/>
  <c r="F67" s="1"/>
  <c r="D61"/>
  <c r="F61" s="1"/>
  <c r="F60"/>
  <c r="G66"/>
  <c r="H65"/>
  <c r="G65"/>
  <c r="H63"/>
  <c r="G63"/>
  <c r="H66"/>
  <c r="F53" l="1"/>
  <c r="G67"/>
  <c r="G53"/>
  <c r="H53"/>
  <c r="H67"/>
</calcChain>
</file>

<file path=xl/comments1.xml><?xml version="1.0" encoding="utf-8"?>
<comments xmlns="http://schemas.openxmlformats.org/spreadsheetml/2006/main">
  <authors>
    <author>Автор</author>
  </authors>
  <commentList>
    <comment ref="I3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b/>
            <sz val="8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<sst xmlns="http://schemas.openxmlformats.org/spreadsheetml/2006/main" count="241" uniqueCount="155">
  <si>
    <t>№ п/п</t>
  </si>
  <si>
    <t>Перечень задач и мероприятий программы</t>
  </si>
  <si>
    <t>Источники финансирования</t>
  </si>
  <si>
    <t>Объем финансирования по годам реализации,</t>
  </si>
  <si>
    <t>1.</t>
  </si>
  <si>
    <t xml:space="preserve">Задача 1. Повышение доступности объектов социальной, транспортной и инженерной </t>
  </si>
  <si>
    <t>инфраструктур для инвалидов и маломобильных групп населения</t>
  </si>
  <si>
    <t>1.1.</t>
  </si>
  <si>
    <t>Оснащение учреждений здравоохранения  оборудованием с учетом требований беспрепятственного доступа Оборудование наружных и внутренних функциональных зон</t>
  </si>
  <si>
    <t>Внебюджетные источники</t>
  </si>
  <si>
    <t>1.1.1.</t>
  </si>
  <si>
    <t>Устройство пандусов, поручней, выделение ступеней контрастным цветом в Ступинской центральной районной клинической больнице (главный корпус, инфекционный корпус №5, родильное отделение №4, детский соматико-инфекционный корпус №6, детская поликлиника, поликлиника для взрослых, женская консультация, офисы врача общей практики (7), амбулатории (4)).</t>
  </si>
  <si>
    <t>1.1.2.</t>
  </si>
  <si>
    <t>Звуковое оповещение о номерах этажей в лифтах в Ступинской центральной районной клинической больнице (главный корпус, поликлиника для взрослых)</t>
  </si>
  <si>
    <t>1.1.3.</t>
  </si>
  <si>
    <t>Световое сопровождение номера этажей в Ступинской центральной районной клинической больнице (главный корпус, поликлиника для взрослых, инфекционный корпус, детский соматико-инфекционный корпус №6, детская поликлиника родильное отделение)</t>
  </si>
  <si>
    <t>1.1.4.</t>
  </si>
  <si>
    <t>Тактильное покрытие пандусов и лестничных маршей, пандусов в Ступинской центральной районной клинической больнице(главный корпус, инфекционный корпус №5, родильное отделение №4, детский соматико-инфекционный корпус №6, детская поликлиника, поликлиника для взрослых, женская консультация, офисы врача общей практики (7), амбулатории (4)).</t>
  </si>
  <si>
    <t>1.1.5.</t>
  </si>
  <si>
    <t>Устройство пандусов, поручней, выделение ступеней контрастным цветом, тактильное покрытие пандусов и лестничных маршей, горизонтальное завершение поручней с нетравмирующим окончанием в Малинской районной больнице (детская поликлиника, амбулатории (4)).</t>
  </si>
  <si>
    <t>1.1.6.</t>
  </si>
  <si>
    <t>Устройство пандусов, выделение ступеней контрастным цветом, тактильное покрытие пандусов в Михневской районной больнице.</t>
  </si>
  <si>
    <t>1.1.7.</t>
  </si>
  <si>
    <t>Устройство поручней, выделение ступеней контрастным цветом, тактильное покрытие пандусов и лестничных маршей, горизонтальное завершение поручней с нетравмирующим окончанием в Ступинской стоматологической поликлинике.</t>
  </si>
  <si>
    <t>1.2.</t>
  </si>
  <si>
    <t xml:space="preserve">Управление образования </t>
  </si>
  <si>
    <t>1.2.1.</t>
  </si>
  <si>
    <t>1.2.2.</t>
  </si>
  <si>
    <t>1.2.3.</t>
  </si>
  <si>
    <t>1.2.4.</t>
  </si>
  <si>
    <t>1.2.5.</t>
  </si>
  <si>
    <t>1.3.</t>
  </si>
  <si>
    <t>Оснащение учреждений культуры  оборудованием с учетом требований беспрепятственного доступа. Оборудование наружных и внутренних функциональных зон.</t>
  </si>
  <si>
    <t>Средства бюджета Ступинского муниципального района</t>
  </si>
  <si>
    <t>Комитет по культуре, физической культуре, спорту и работе с молодежью</t>
  </si>
  <si>
    <t>Средства федерального бюджета</t>
  </si>
  <si>
    <t>Средства  бюджета городского поселения Ступино</t>
  </si>
  <si>
    <t xml:space="preserve">Внебюджетные источники         </t>
  </si>
  <si>
    <t>1.3.1.</t>
  </si>
  <si>
    <t>1.3.2.</t>
  </si>
  <si>
    <t>1.3.3.</t>
  </si>
  <si>
    <t xml:space="preserve">Выделение парковочных мест для инвалидов на прилегающих территориях к зданиям, занимаемым учреждениями культуры </t>
  </si>
  <si>
    <t>1.4.</t>
  </si>
  <si>
    <t>1.4.1.</t>
  </si>
  <si>
    <t>1.4.2.</t>
  </si>
  <si>
    <t>1.5.</t>
  </si>
  <si>
    <t>1.5.1.</t>
  </si>
  <si>
    <t>1.5.2.</t>
  </si>
  <si>
    <t>1.6.</t>
  </si>
  <si>
    <t>1.7.</t>
  </si>
  <si>
    <t>Средства бюджета Московской области</t>
  </si>
  <si>
    <t>Управление автодорог, транспорта и связи</t>
  </si>
  <si>
    <t>Всего по задаче 1:</t>
  </si>
  <si>
    <t>Итого:</t>
  </si>
  <si>
    <t>2.</t>
  </si>
  <si>
    <t>Задача 2. Повышение доступности и качества реабилитационных услуг для инвалидов и маломобильных групп населения</t>
  </si>
  <si>
    <t>2.1.</t>
  </si>
  <si>
    <t>Всего по задаче 2:</t>
  </si>
  <si>
    <t>3.</t>
  </si>
  <si>
    <t>3.1.</t>
  </si>
  <si>
    <t>Организация и проведение мероприятий, посвященных  Международному дню инвалидов</t>
  </si>
  <si>
    <t>Всего по задаче 3:</t>
  </si>
  <si>
    <t>Итого по программе:</t>
  </si>
  <si>
    <t xml:space="preserve">Средства бюджета    Московской области        </t>
  </si>
  <si>
    <t>1.4.3.</t>
  </si>
  <si>
    <t>1.4.4.</t>
  </si>
  <si>
    <t>Средства бюджета городского поселения Ступино</t>
  </si>
  <si>
    <t>№п/п</t>
  </si>
  <si>
    <t>Задачи, направленные на достижение цели</t>
  </si>
  <si>
    <t>Показатели, характеризующие достижение цели</t>
  </si>
  <si>
    <t>Единица измерения</t>
  </si>
  <si>
    <t>%</t>
  </si>
  <si>
    <t>Повышение доступности и качества реабилитационных услуг для инвалидов и маломобильных групп населения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</si>
  <si>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этой категории населения</t>
  </si>
  <si>
    <t>Преодоление социальной разобщенности в обществе и формирование позитивного отношения к проблемам инвалидности и к проблеме обеспечения доступной среды жизнедеятельности для инвалидов в Ступинском муниципальном районе</t>
  </si>
  <si>
    <t>Доля численности инвалидов, положительно оценивающих отношение населения к проблемам инвалидности</t>
  </si>
  <si>
    <t>Оснащение учреждений образования  оборудованием с учетом требований беспрепятственного доступа Оборудование наружных и внутренних  функциональных зон.</t>
  </si>
  <si>
    <t>Установка пандуса с поручнями при входе в здания образовательных организаций</t>
  </si>
  <si>
    <t>Выделение контрастным цветом ступеней и входа в зданиях образовательных организаций</t>
  </si>
  <si>
    <t>Адаптация сайта для слабовидящих</t>
  </si>
  <si>
    <t>Установка при входе в объект вывески с названием организации, графиком работы организации, плана здания, выполненных рельефно-точечным шрифтом Брайля и на контрастном фоне</t>
  </si>
  <si>
    <t>Нанесение контрастной маркировки, тактильных наклеек и противоскользящих покрытий в организациях внебюджетной сферы.</t>
  </si>
  <si>
    <t>Оборудование специальным знаком или разметкой парковочные места для инвалидов в организациях внебюджетной сферы.</t>
  </si>
  <si>
    <t>Установка пандуса, поручней.  Предприятия потребительского рынка</t>
  </si>
  <si>
    <t>ГБУЗ МО "СЦРКБ"</t>
  </si>
  <si>
    <t>ГБУЗ МО "Малинская РБ"</t>
  </si>
  <si>
    <t>ГБУЗ МО "Михневская РБ"</t>
  </si>
  <si>
    <t>ГАУЗ МО "Ступинская стоматологическая поликлиника"</t>
  </si>
  <si>
    <t>Оснащение учреждений спорта оборудованием с учетом требований беспрепятственного доступа. Оборудование наружных и внутренних функциональных зон.</t>
  </si>
  <si>
    <t>Ремонт помещений МБУ "СТК "Ступино"</t>
  </si>
  <si>
    <t>Проектно-сметная документация на центральное ядро стадиона "Металлург"</t>
  </si>
  <si>
    <t>Ремонт центрального ядра стадиона "Металлург"</t>
  </si>
  <si>
    <t>Приоретение и установка оборудования, способствующего повышению доступности учреждений спорта, в том числе пандусов (кроме стационарных из бетона, асфальта), подъемников, поручней, световых, звуковых систем, тактильных и контрастных устройств и других видов оборудования.
В том числе:</t>
  </si>
  <si>
    <t>Приобретение переносных (мобильных) металлических пандусов (складных, телескопических и др.) в учреждениях спорта</t>
  </si>
  <si>
    <t>1.4.5.</t>
  </si>
  <si>
    <t>1.4.5.1.</t>
  </si>
  <si>
    <t>Средства  бюджета Московской области</t>
  </si>
  <si>
    <t>1.6.1.</t>
  </si>
  <si>
    <t>1.6.2.</t>
  </si>
  <si>
    <t xml:space="preserve">Оборудование пандусов в жилых домах от входной двери во двор </t>
  </si>
  <si>
    <t>Оборудование пандуса в жилых домах на лестничном марше до лифта</t>
  </si>
  <si>
    <t xml:space="preserve">Установка кнопки вызова в жилых домах </t>
  </si>
  <si>
    <t>Повышение доступности объектов социальной, транспортной и инженерной инфраструктур для инвалидов и маломобильных групп населения</t>
  </si>
  <si>
    <t>Всего:</t>
  </si>
  <si>
    <t>Ответственный исполнитель</t>
  </si>
  <si>
    <t>Приобретение  специализированного транспортного средства для инвалидов-колясочников</t>
  </si>
  <si>
    <t>Управление развития сельской территории и продовольствия</t>
  </si>
  <si>
    <t>Управление ЖКХ и благоустройста</t>
  </si>
  <si>
    <t>Управление ЖКХ и благоустройства</t>
  </si>
  <si>
    <t>Комитет по культуре физической культуре, спорту и работе с молодежью</t>
  </si>
  <si>
    <t>Создание условий для инвалидов и лиц с ограниченными возможностями здоровья заниматься физической культурой и спортом, в том числе организация работы муниципального казенного учреждения «Физкультурно-оздоровительный  клуб спортсменов-инвалидов»</t>
  </si>
  <si>
    <t>Задача 3. Преодоление социальной разобщенности в обществе и формирование позитивного отношения к проблемам инвалидности и к проблеме обеспечения доступной среды жизнедеятельности для инвалидов в Ступинском муниципальном районе</t>
  </si>
  <si>
    <t>Доля доступных для инвалидов и других маломобильных групп населения муниципальных приоритетных объектов социальной, транспортной, инженерной  инфраструктуры в общем количестве приоритетных объектов в муниципальном образовании</t>
  </si>
  <si>
    <t>Расширение дверных проемов в санузлах, кабинетах</t>
  </si>
  <si>
    <t xml:space="preserve">Устройство пандуса в учреждения культуры г.п Ступино  Ступинского муниципального района </t>
  </si>
  <si>
    <t>Установить светофоры для пешеходов со звуковым сигналом и оборатным отсчетом времени на перекрестках</t>
  </si>
  <si>
    <t>план 2017</t>
  </si>
  <si>
    <t>факт</t>
  </si>
  <si>
    <t xml:space="preserve"> руб.:</t>
  </si>
  <si>
    <t>план 2017 г</t>
  </si>
  <si>
    <t xml:space="preserve">Базовое значение </t>
  </si>
  <si>
    <t>Планируемый объем финансир.на решение данной задачи, тыс. руб.</t>
  </si>
  <si>
    <t>Втом числе: Бюджет Ступ. муницип р-а</t>
  </si>
  <si>
    <r>
      <t xml:space="preserve"> </t>
    </r>
    <r>
      <rPr>
        <sz val="11"/>
        <color theme="1"/>
        <rFont val="Arial"/>
        <family val="2"/>
        <charset val="204"/>
      </rPr>
      <t>Отчет по выполнению мероприятий программы "Доступная среда Ступинского муниципального района на 2017-2021 годы"</t>
    </r>
  </si>
  <si>
    <t>Отчет по выполнению мероприятий муниципальной прграммы "Доступная среда Ступинского муниципального района на 2017-2021 годы"</t>
  </si>
  <si>
    <t>Результат выполнения</t>
  </si>
  <si>
    <t>Перенос на 2018 г. по гопрограмме</t>
  </si>
  <si>
    <t>До конца года</t>
  </si>
  <si>
    <t>Запланированные мероприятия выполнены в полном объеме</t>
  </si>
  <si>
    <t>В планах региональных и федеральных дорогах установка светофоров в 2017 г. не предусмотрена</t>
  </si>
  <si>
    <t>Все мероприятия выполняются своевременно</t>
  </si>
  <si>
    <t>Контрастная маркировка нанесена на ступени всех 87 образовательных организаций</t>
  </si>
  <si>
    <t>Приобретение и установка оборудования, способствующего повышению доступности учреждений культуры, в том числе пандусов (кроме стационарных из бетона, асфальта), подъемников, поручней, световых, звуковых систем, тактильных и контрастных устройств и других видов оборудования.</t>
  </si>
  <si>
    <t>Установлены поручни, ежемесячное обновление выделения контрастным цветом ступеней и наклеек на двери</t>
  </si>
  <si>
    <t>Нет образовательных организаций, в которых выполнялся капитальный ремонт</t>
  </si>
  <si>
    <t>Версия для слабовидящих установлена на сайтах всех 87 образоват. организ.</t>
  </si>
  <si>
    <t>Приспособление порогов для маломобильных групп во взрослой поликлинике</t>
  </si>
  <si>
    <t xml:space="preserve">Начальник управления содействия 
социальной защите
и общественному здравоохранению                                                                      В.В. Никитин  
</t>
  </si>
  <si>
    <t>Средства предусмотрены в муниципальной программе "Культура гп Ступино 2017-2021 гг"</t>
  </si>
  <si>
    <t>МБУК "ЦБС" "Центр чтения Собеседник"- установка пандуса-213 тыс. руб. (остатки муниципального задания 2016 г. Бюджет гп Ступино) , МБУК Дубневский ДК-ремонт центрального крыльца 2 млн. руб. в тч. Установка пандуса и поручней-бюджет гп Малино</t>
  </si>
  <si>
    <t xml:space="preserve">Начальник управления содействия 
социальной защите
и общественному здравоохранению                                                     В.В. Никитин
</t>
  </si>
  <si>
    <t>25 образовательных организаций установили пандусы с поручнями</t>
  </si>
  <si>
    <t>Проведено мероприятие, посвященное Международному Дню инвалидов</t>
  </si>
  <si>
    <t>Запланированно к исполнению в течение 2018 года, с учетом изменения наименоаний, в связи с переходом в г.о. Ступино</t>
  </si>
  <si>
    <t>Оборудованы организации АО "Тандер", АО "Агротак"</t>
  </si>
  <si>
    <t>Работа произведена на сумму 6688,50 тыс. руб.</t>
  </si>
  <si>
    <t>Средства предусмотрены в муниципальной программе "Физическая культура и спорт"</t>
  </si>
  <si>
    <t>Предназначена для ориентации в здании (помещении) инвалидов по зрению</t>
  </si>
  <si>
    <t>Выполнено</t>
  </si>
  <si>
    <t>Выполнен ремонт помещений МБУ "СТК "Ступино" на сумму 2500,00 тыс. руб.</t>
  </si>
  <si>
    <t xml:space="preserve">Установка пандуса в учреждениях культуры </t>
  </si>
  <si>
    <t xml:space="preserve">Перенос на 2018 г. </t>
  </si>
  <si>
    <t>Перенос на 2018 г</t>
  </si>
  <si>
    <t>В связи с организационными мероприятиями</t>
  </si>
  <si>
    <t>факт 2017 г</t>
  </si>
</sst>
</file>

<file path=xl/styles.xml><?xml version="1.0" encoding="utf-8"?>
<styleSheet xmlns="http://schemas.openxmlformats.org/spreadsheetml/2006/main">
  <numFmts count="1">
    <numFmt numFmtId="164" formatCode="_-* #,##0.0_р_._-;\-* #,##0.0_р_._-;_-* &quot;-&quot;?_р_._-;_-@_-"/>
  </numFmts>
  <fonts count="25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4"/>
      <color theme="1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Arial"/>
      <family val="2"/>
      <charset val="204"/>
    </font>
    <font>
      <b/>
      <sz val="14"/>
      <color rgb="FF000000"/>
      <name val="Arial"/>
      <family val="2"/>
      <charset val="204"/>
    </font>
    <font>
      <sz val="14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theme="1"/>
      <name val="Arial"/>
      <family val="2"/>
      <charset val="204"/>
    </font>
    <font>
      <sz val="16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8"/>
      <color indexed="81"/>
      <name val="Tahoma"/>
      <charset val="1"/>
    </font>
    <font>
      <b/>
      <sz val="8"/>
      <color indexed="81"/>
      <name val="Tahoma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double">
        <color indexed="64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double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12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/>
    <xf numFmtId="0" fontId="3" fillId="0" borderId="0" xfId="0" applyFont="1" applyBorder="1" applyAlignment="1"/>
    <xf numFmtId="0" fontId="2" fillId="0" borderId="22" xfId="0" applyFont="1" applyBorder="1" applyAlignment="1">
      <alignment horizontal="center" wrapText="1"/>
    </xf>
    <xf numFmtId="0" fontId="2" fillId="0" borderId="22" xfId="0" applyFont="1" applyBorder="1" applyAlignment="1">
      <alignment horizontal="center" vertical="top" wrapText="1"/>
    </xf>
    <xf numFmtId="0" fontId="4" fillId="0" borderId="26" xfId="0" applyFont="1" applyBorder="1" applyAlignment="1">
      <alignment horizontal="left" vertical="top" wrapText="1"/>
    </xf>
    <xf numFmtId="2" fontId="4" fillId="0" borderId="26" xfId="0" applyNumberFormat="1" applyFont="1" applyBorder="1" applyAlignment="1">
      <alignment horizontal="center" vertical="top" wrapText="1"/>
    </xf>
    <xf numFmtId="0" fontId="2" fillId="0" borderId="26" xfId="0" applyFont="1" applyBorder="1" applyAlignment="1">
      <alignment horizontal="left" vertical="top" wrapText="1"/>
    </xf>
    <xf numFmtId="0" fontId="2" fillId="0" borderId="26" xfId="0" applyFont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left" vertical="top" wrapText="1"/>
    </xf>
    <xf numFmtId="0" fontId="2" fillId="0" borderId="22" xfId="0" applyFont="1" applyBorder="1" applyAlignment="1">
      <alignment horizontal="left" vertical="top" wrapText="1"/>
    </xf>
    <xf numFmtId="0" fontId="2" fillId="0" borderId="22" xfId="0" applyFont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2" fontId="4" fillId="0" borderId="22" xfId="0" applyNumberFormat="1" applyFont="1" applyBorder="1" applyAlignment="1">
      <alignment horizontal="center" vertical="top" wrapText="1"/>
    </xf>
    <xf numFmtId="0" fontId="1" fillId="0" borderId="0" xfId="0" applyFont="1" applyAlignment="1"/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left"/>
    </xf>
    <xf numFmtId="0" fontId="5" fillId="2" borderId="0" xfId="0" applyFont="1" applyFill="1"/>
    <xf numFmtId="164" fontId="5" fillId="2" borderId="0" xfId="0" applyNumberFormat="1" applyFont="1" applyFill="1"/>
    <xf numFmtId="0" fontId="6" fillId="0" borderId="0" xfId="0" applyFont="1" applyFill="1"/>
    <xf numFmtId="0" fontId="6" fillId="0" borderId="0" xfId="0" applyFont="1"/>
    <xf numFmtId="0" fontId="5" fillId="2" borderId="4" xfId="0" applyNumberFormat="1" applyFont="1" applyFill="1" applyBorder="1" applyAlignment="1">
      <alignment horizontal="center" vertical="center" wrapText="1"/>
    </xf>
    <xf numFmtId="0" fontId="5" fillId="2" borderId="30" xfId="0" applyNumberFormat="1" applyFont="1" applyFill="1" applyBorder="1" applyAlignment="1">
      <alignment horizontal="center" vertical="center" wrapText="1"/>
    </xf>
    <xf numFmtId="2" fontId="5" fillId="2" borderId="6" xfId="0" applyNumberFormat="1" applyFont="1" applyFill="1" applyBorder="1" applyAlignment="1">
      <alignment horizontal="center" vertical="center" wrapText="1"/>
    </xf>
    <xf numFmtId="2" fontId="9" fillId="2" borderId="6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vertical="top"/>
    </xf>
    <xf numFmtId="2" fontId="5" fillId="2" borderId="7" xfId="0" applyNumberFormat="1" applyFont="1" applyFill="1" applyBorder="1" applyAlignment="1">
      <alignment horizontal="left" vertical="top" wrapText="1"/>
    </xf>
    <xf numFmtId="2" fontId="5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 wrapText="1"/>
    </xf>
    <xf numFmtId="0" fontId="6" fillId="2" borderId="37" xfId="0" applyFont="1" applyFill="1" applyBorder="1" applyAlignment="1">
      <alignment vertical="top"/>
    </xf>
    <xf numFmtId="0" fontId="6" fillId="2" borderId="38" xfId="0" applyFont="1" applyFill="1" applyBorder="1" applyAlignment="1">
      <alignment horizontal="left" vertical="top"/>
    </xf>
    <xf numFmtId="0" fontId="6" fillId="2" borderId="38" xfId="0" applyFont="1" applyFill="1" applyBorder="1" applyAlignment="1">
      <alignment vertical="top"/>
    </xf>
    <xf numFmtId="164" fontId="6" fillId="2" borderId="38" xfId="0" applyNumberFormat="1" applyFont="1" applyFill="1" applyBorder="1" applyAlignment="1">
      <alignment vertical="top"/>
    </xf>
    <xf numFmtId="0" fontId="6" fillId="0" borderId="38" xfId="0" applyFont="1" applyFill="1" applyBorder="1" applyAlignment="1">
      <alignment vertical="top"/>
    </xf>
    <xf numFmtId="0" fontId="6" fillId="0" borderId="38" xfId="0" applyFont="1" applyBorder="1" applyAlignment="1">
      <alignment vertical="top"/>
    </xf>
    <xf numFmtId="0" fontId="6" fillId="2" borderId="39" xfId="0" applyFont="1" applyFill="1" applyBorder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/>
    <xf numFmtId="164" fontId="6" fillId="2" borderId="0" xfId="0" applyNumberFormat="1" applyFont="1" applyFill="1" applyBorder="1"/>
    <xf numFmtId="0" fontId="6" fillId="0" borderId="0" xfId="0" applyFont="1" applyFill="1" applyBorder="1"/>
    <xf numFmtId="0" fontId="6" fillId="0" borderId="0" xfId="0" applyFont="1" applyBorder="1"/>
    <xf numFmtId="0" fontId="5" fillId="0" borderId="0" xfId="0" applyFont="1" applyAlignment="1"/>
    <xf numFmtId="0" fontId="6" fillId="2" borderId="40" xfId="0" applyFont="1" applyFill="1" applyBorder="1"/>
    <xf numFmtId="0" fontId="6" fillId="2" borderId="23" xfId="0" applyFont="1" applyFill="1" applyBorder="1" applyAlignment="1">
      <alignment horizontal="left"/>
    </xf>
    <xf numFmtId="0" fontId="6" fillId="2" borderId="23" xfId="0" applyFont="1" applyFill="1" applyBorder="1"/>
    <xf numFmtId="164" fontId="6" fillId="2" borderId="23" xfId="0" applyNumberFormat="1" applyFont="1" applyFill="1" applyBorder="1"/>
    <xf numFmtId="0" fontId="6" fillId="0" borderId="23" xfId="0" applyFont="1" applyFill="1" applyBorder="1"/>
    <xf numFmtId="0" fontId="6" fillId="0" borderId="23" xfId="0" applyFont="1" applyBorder="1"/>
    <xf numFmtId="0" fontId="6" fillId="2" borderId="0" xfId="0" applyFont="1" applyFill="1"/>
    <xf numFmtId="0" fontId="6" fillId="2" borderId="0" xfId="0" applyFont="1" applyFill="1" applyAlignment="1">
      <alignment horizontal="left"/>
    </xf>
    <xf numFmtId="164" fontId="6" fillId="2" borderId="0" xfId="0" applyNumberFormat="1" applyFont="1" applyFill="1"/>
    <xf numFmtId="0" fontId="13" fillId="0" borderId="0" xfId="0" applyFont="1" applyFill="1"/>
    <xf numFmtId="0" fontId="13" fillId="0" borderId="0" xfId="0" applyFont="1"/>
    <xf numFmtId="0" fontId="6" fillId="2" borderId="1" xfId="0" applyFont="1" applyFill="1" applyBorder="1"/>
    <xf numFmtId="2" fontId="18" fillId="2" borderId="6" xfId="0" applyNumberFormat="1" applyFont="1" applyFill="1" applyBorder="1" applyAlignment="1">
      <alignment horizontal="center" vertical="center"/>
    </xf>
    <xf numFmtId="0" fontId="5" fillId="2" borderId="7" xfId="0" applyFont="1" applyFill="1" applyBorder="1" applyAlignment="1">
      <alignment vertical="top" wrapText="1"/>
    </xf>
    <xf numFmtId="2" fontId="9" fillId="2" borderId="7" xfId="0" applyNumberFormat="1" applyFont="1" applyFill="1" applyBorder="1" applyAlignment="1">
      <alignment horizontal="center" vertical="center"/>
    </xf>
    <xf numFmtId="2" fontId="5" fillId="2" borderId="35" xfId="0" applyNumberFormat="1" applyFont="1" applyFill="1" applyBorder="1" applyAlignment="1">
      <alignment horizontal="center" vertical="top" wrapText="1"/>
    </xf>
    <xf numFmtId="164" fontId="6" fillId="2" borderId="26" xfId="0" applyNumberFormat="1" applyFont="1" applyFill="1" applyBorder="1" applyAlignment="1">
      <alignment horizontal="center" vertical="top"/>
    </xf>
    <xf numFmtId="164" fontId="6" fillId="2" borderId="32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164" fontId="6" fillId="2" borderId="27" xfId="0" applyNumberFormat="1" applyFont="1" applyFill="1" applyBorder="1" applyAlignment="1">
      <alignment horizontal="center"/>
    </xf>
    <xf numFmtId="2" fontId="8" fillId="3" borderId="24" xfId="0" applyNumberFormat="1" applyFont="1" applyFill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2" fontId="8" fillId="3" borderId="17" xfId="0" applyNumberFormat="1" applyFont="1" applyFill="1" applyBorder="1" applyAlignment="1">
      <alignment horizontal="center" vertical="center"/>
    </xf>
    <xf numFmtId="2" fontId="8" fillId="3" borderId="24" xfId="0" applyNumberFormat="1" applyFont="1" applyFill="1" applyBorder="1" applyAlignment="1">
      <alignment horizontal="center" vertical="center" wrapText="1"/>
    </xf>
    <xf numFmtId="0" fontId="17" fillId="3" borderId="0" xfId="0" applyFont="1" applyFill="1" applyAlignment="1">
      <alignment horizontal="center" vertical="center"/>
    </xf>
    <xf numFmtId="2" fontId="8" fillId="3" borderId="6" xfId="0" applyNumberFormat="1" applyFont="1" applyFill="1" applyBorder="1" applyAlignment="1">
      <alignment horizontal="center" vertical="center" wrapText="1"/>
    </xf>
    <xf numFmtId="2" fontId="19" fillId="3" borderId="17" xfId="0" applyNumberFormat="1" applyFont="1" applyFill="1" applyBorder="1" applyAlignment="1">
      <alignment horizontal="center" vertical="center"/>
    </xf>
    <xf numFmtId="2" fontId="19" fillId="3" borderId="24" xfId="0" applyNumberFormat="1" applyFont="1" applyFill="1" applyBorder="1" applyAlignment="1">
      <alignment horizontal="center" vertical="center"/>
    </xf>
    <xf numFmtId="2" fontId="8" fillId="3" borderId="16" xfId="0" applyNumberFormat="1" applyFont="1" applyFill="1" applyBorder="1" applyAlignment="1">
      <alignment horizontal="center" vertical="center"/>
    </xf>
    <xf numFmtId="2" fontId="9" fillId="3" borderId="44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vertical="top"/>
    </xf>
    <xf numFmtId="0" fontId="5" fillId="0" borderId="24" xfId="0" applyFont="1" applyFill="1" applyBorder="1" applyAlignment="1">
      <alignment vertical="top" wrapText="1"/>
    </xf>
    <xf numFmtId="2" fontId="9" fillId="0" borderId="18" xfId="0" applyNumberFormat="1" applyFont="1" applyFill="1" applyBorder="1" applyAlignment="1">
      <alignment horizontal="left" vertical="top" wrapText="1"/>
    </xf>
    <xf numFmtId="2" fontId="5" fillId="0" borderId="17" xfId="0" applyNumberFormat="1" applyFont="1" applyFill="1" applyBorder="1" applyAlignment="1">
      <alignment horizontal="center" vertical="center" wrapText="1"/>
    </xf>
    <xf numFmtId="2" fontId="5" fillId="0" borderId="18" xfId="0" applyNumberFormat="1" applyFont="1" applyFill="1" applyBorder="1" applyAlignment="1">
      <alignment horizontal="center" vertical="center" wrapText="1"/>
    </xf>
    <xf numFmtId="2" fontId="5" fillId="0" borderId="24" xfId="0" applyNumberFormat="1" applyFont="1" applyFill="1" applyBorder="1" applyAlignment="1">
      <alignment horizontal="center" vertical="center" wrapText="1"/>
    </xf>
    <xf numFmtId="2" fontId="9" fillId="0" borderId="44" xfId="0" applyNumberFormat="1" applyFont="1" applyFill="1" applyBorder="1" applyAlignment="1">
      <alignment horizontal="center" vertical="top" wrapText="1"/>
    </xf>
    <xf numFmtId="0" fontId="6" fillId="0" borderId="0" xfId="0" applyFont="1" applyFill="1" applyAlignment="1">
      <alignment vertical="top"/>
    </xf>
    <xf numFmtId="0" fontId="5" fillId="0" borderId="7" xfId="0" applyFont="1" applyFill="1" applyBorder="1" applyAlignment="1">
      <alignment vertical="top" wrapText="1"/>
    </xf>
    <xf numFmtId="2" fontId="5" fillId="0" borderId="6" xfId="0" applyNumberFormat="1" applyFont="1" applyFill="1" applyBorder="1" applyAlignment="1">
      <alignment horizontal="left" vertical="top" wrapText="1"/>
    </xf>
    <xf numFmtId="2" fontId="5" fillId="0" borderId="6" xfId="0" applyNumberFormat="1" applyFont="1" applyFill="1" applyBorder="1" applyAlignment="1">
      <alignment horizontal="center" vertical="center" wrapText="1"/>
    </xf>
    <xf numFmtId="2" fontId="9" fillId="0" borderId="6" xfId="0" applyNumberFormat="1" applyFont="1" applyFill="1" applyBorder="1" applyAlignment="1">
      <alignment horizontal="center" vertical="center"/>
    </xf>
    <xf numFmtId="2" fontId="18" fillId="0" borderId="6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 wrapText="1"/>
    </xf>
    <xf numFmtId="2" fontId="5" fillId="0" borderId="35" xfId="0" applyNumberFormat="1" applyFont="1" applyFill="1" applyBorder="1" applyAlignment="1">
      <alignment horizontal="center" vertical="top" wrapText="1"/>
    </xf>
    <xf numFmtId="2" fontId="9" fillId="0" borderId="6" xfId="0" applyNumberFormat="1" applyFont="1" applyFill="1" applyBorder="1" applyAlignment="1">
      <alignment horizontal="left" vertical="top" wrapText="1"/>
    </xf>
    <xf numFmtId="2" fontId="5" fillId="0" borderId="6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wrapText="1"/>
    </xf>
    <xf numFmtId="2" fontId="9" fillId="0" borderId="35" xfId="0" applyNumberFormat="1" applyFont="1" applyFill="1" applyBorder="1" applyAlignment="1">
      <alignment horizontal="center" vertical="top" wrapText="1"/>
    </xf>
    <xf numFmtId="2" fontId="9" fillId="0" borderId="7" xfId="0" applyNumberFormat="1" applyFont="1" applyFill="1" applyBorder="1" applyAlignment="1">
      <alignment horizontal="left" vertical="top" wrapText="1"/>
    </xf>
    <xf numFmtId="2" fontId="5" fillId="0" borderId="1" xfId="0" applyNumberFormat="1" applyFont="1" applyFill="1" applyBorder="1" applyAlignment="1">
      <alignment horizontal="center" vertical="center" wrapText="1"/>
    </xf>
    <xf numFmtId="2" fontId="5" fillId="0" borderId="7" xfId="0" applyNumberFormat="1" applyFont="1" applyFill="1" applyBorder="1" applyAlignment="1">
      <alignment horizontal="left" vertical="top" wrapText="1"/>
    </xf>
    <xf numFmtId="2" fontId="9" fillId="0" borderId="7" xfId="0" applyNumberFormat="1" applyFont="1" applyFill="1" applyBorder="1" applyAlignment="1">
      <alignment horizontal="center" vertical="center"/>
    </xf>
    <xf numFmtId="2" fontId="18" fillId="0" borderId="18" xfId="0" applyNumberFormat="1" applyFont="1" applyFill="1" applyBorder="1" applyAlignment="1">
      <alignment horizontal="center" vertical="center"/>
    </xf>
    <xf numFmtId="1" fontId="18" fillId="0" borderId="18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vertical="top" wrapText="1"/>
    </xf>
    <xf numFmtId="2" fontId="8" fillId="0" borderId="1" xfId="0" applyNumberFormat="1" applyFont="1" applyFill="1" applyBorder="1" applyAlignment="1">
      <alignment horizontal="center" vertical="top" wrapText="1"/>
    </xf>
    <xf numFmtId="2" fontId="5" fillId="0" borderId="6" xfId="0" applyNumberFormat="1" applyFont="1" applyFill="1" applyBorder="1" applyAlignment="1">
      <alignment vertical="center" wrapText="1"/>
    </xf>
    <xf numFmtId="2" fontId="7" fillId="0" borderId="6" xfId="0" applyNumberFormat="1" applyFont="1" applyFill="1" applyBorder="1" applyAlignment="1">
      <alignment horizontal="left" vertical="top" wrapText="1"/>
    </xf>
    <xf numFmtId="2" fontId="7" fillId="0" borderId="6" xfId="0" applyNumberFormat="1" applyFont="1" applyFill="1" applyBorder="1" applyAlignment="1">
      <alignment vertical="center" wrapText="1"/>
    </xf>
    <xf numFmtId="2" fontId="8" fillId="0" borderId="6" xfId="0" applyNumberFormat="1" applyFont="1" applyFill="1" applyBorder="1" applyAlignment="1">
      <alignment horizontal="center" vertical="center"/>
    </xf>
    <xf numFmtId="2" fontId="19" fillId="0" borderId="6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top" wrapText="1"/>
    </xf>
    <xf numFmtId="2" fontId="9" fillId="0" borderId="4" xfId="0" applyNumberFormat="1" applyFont="1" applyFill="1" applyBorder="1" applyAlignment="1">
      <alignment horizontal="left" vertical="top" wrapText="1"/>
    </xf>
    <xf numFmtId="2" fontId="7" fillId="0" borderId="4" xfId="0" applyNumberFormat="1" applyFont="1" applyFill="1" applyBorder="1" applyAlignment="1">
      <alignment vertical="center" wrapText="1"/>
    </xf>
    <xf numFmtId="2" fontId="8" fillId="0" borderId="4" xfId="0" applyNumberFormat="1" applyFont="1" applyFill="1" applyBorder="1" applyAlignment="1">
      <alignment horizontal="center" vertical="center"/>
    </xf>
    <xf numFmtId="2" fontId="19" fillId="0" borderId="4" xfId="0" applyNumberFormat="1" applyFont="1" applyFill="1" applyBorder="1" applyAlignment="1">
      <alignment horizontal="center" vertical="center"/>
    </xf>
    <xf numFmtId="2" fontId="8" fillId="0" borderId="30" xfId="0" applyNumberFormat="1" applyFont="1" applyFill="1" applyBorder="1" applyAlignment="1">
      <alignment horizontal="center" vertical="center"/>
    </xf>
    <xf numFmtId="2" fontId="9" fillId="0" borderId="33" xfId="0" applyNumberFormat="1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2" fontId="7" fillId="0" borderId="6" xfId="0" applyNumberFormat="1" applyFont="1" applyFill="1" applyBorder="1" applyAlignment="1">
      <alignment horizontal="center" vertical="center" wrapText="1"/>
    </xf>
    <xf numFmtId="2" fontId="7" fillId="0" borderId="8" xfId="0" applyNumberFormat="1" applyFont="1" applyFill="1" applyBorder="1" applyAlignment="1">
      <alignment horizontal="center" vertical="center" wrapText="1"/>
    </xf>
    <xf numFmtId="2" fontId="8" fillId="0" borderId="24" xfId="0" applyNumberFormat="1" applyFont="1" applyFill="1" applyBorder="1" applyAlignment="1">
      <alignment horizontal="center" vertical="center"/>
    </xf>
    <xf numFmtId="2" fontId="8" fillId="0" borderId="18" xfId="0" applyNumberFormat="1" applyFont="1" applyFill="1" applyBorder="1" applyAlignment="1">
      <alignment horizontal="center" vertical="center"/>
    </xf>
    <xf numFmtId="2" fontId="8" fillId="0" borderId="17" xfId="0" applyNumberFormat="1" applyFont="1" applyFill="1" applyBorder="1" applyAlignment="1">
      <alignment horizontal="center" vertical="center"/>
    </xf>
    <xf numFmtId="2" fontId="8" fillId="0" borderId="24" xfId="0" applyNumberFormat="1" applyFont="1" applyFill="1" applyBorder="1" applyAlignment="1">
      <alignment horizontal="center" vertical="center" wrapText="1"/>
    </xf>
    <xf numFmtId="2" fontId="9" fillId="0" borderId="29" xfId="0" applyNumberFormat="1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/>
    </xf>
    <xf numFmtId="2" fontId="5" fillId="0" borderId="8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vertical="top" wrapText="1"/>
    </xf>
    <xf numFmtId="2" fontId="9" fillId="0" borderId="5" xfId="0" applyNumberFormat="1" applyFont="1" applyFill="1" applyBorder="1" applyAlignment="1">
      <alignment horizontal="left" vertical="top" wrapText="1"/>
    </xf>
    <xf numFmtId="2" fontId="9" fillId="0" borderId="24" xfId="0" applyNumberFormat="1" applyFont="1" applyFill="1" applyBorder="1" applyAlignment="1">
      <alignment horizontal="center" vertical="center"/>
    </xf>
    <xf numFmtId="2" fontId="9" fillId="0" borderId="18" xfId="0" applyNumberFormat="1" applyFont="1" applyFill="1" applyBorder="1" applyAlignment="1">
      <alignment horizontal="center" vertical="center"/>
    </xf>
    <xf numFmtId="2" fontId="9" fillId="0" borderId="17" xfId="0" applyNumberFormat="1" applyFont="1" applyFill="1" applyBorder="1" applyAlignment="1">
      <alignment horizontal="left" vertical="center"/>
    </xf>
    <xf numFmtId="2" fontId="9" fillId="0" borderId="24" xfId="0" applyNumberFormat="1" applyFont="1" applyFill="1" applyBorder="1" applyAlignment="1">
      <alignment horizontal="center" vertical="center" wrapText="1"/>
    </xf>
    <xf numFmtId="2" fontId="19" fillId="0" borderId="18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vertical="top" wrapText="1"/>
    </xf>
    <xf numFmtId="2" fontId="9" fillId="0" borderId="8" xfId="0" applyNumberFormat="1" applyFont="1" applyFill="1" applyBorder="1" applyAlignment="1">
      <alignment horizontal="center" vertical="center"/>
    </xf>
    <xf numFmtId="2" fontId="9" fillId="0" borderId="9" xfId="0" applyNumberFormat="1" applyFont="1" applyFill="1" applyBorder="1" applyAlignment="1">
      <alignment horizontal="center" vertical="center"/>
    </xf>
    <xf numFmtId="2" fontId="18" fillId="0" borderId="8" xfId="0" applyNumberFormat="1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vertical="top" wrapText="1"/>
    </xf>
    <xf numFmtId="2" fontId="9" fillId="0" borderId="24" xfId="0" applyNumberFormat="1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center" vertical="center" wrapText="1"/>
    </xf>
    <xf numFmtId="2" fontId="9" fillId="0" borderId="24" xfId="0" applyNumberFormat="1" applyFont="1" applyFill="1" applyBorder="1" applyAlignment="1">
      <alignment horizontal="left" vertical="top" wrapText="1"/>
    </xf>
    <xf numFmtId="2" fontId="9" fillId="0" borderId="35" xfId="0" applyNumberFormat="1" applyFont="1" applyFill="1" applyBorder="1" applyAlignment="1">
      <alignment horizontal="center" vertical="top" wrapText="1"/>
    </xf>
    <xf numFmtId="14" fontId="5" fillId="0" borderId="24" xfId="0" applyNumberFormat="1" applyFont="1" applyFill="1" applyBorder="1" applyAlignment="1">
      <alignment horizontal="left" vertical="top" wrapText="1"/>
    </xf>
    <xf numFmtId="2" fontId="5" fillId="0" borderId="6" xfId="0" applyNumberFormat="1" applyFont="1" applyFill="1" applyBorder="1" applyAlignment="1">
      <alignment vertical="top" wrapText="1"/>
    </xf>
    <xf numFmtId="2" fontId="9" fillId="0" borderId="24" xfId="0" applyNumberFormat="1" applyFont="1" applyFill="1" applyBorder="1" applyAlignment="1">
      <alignment horizontal="center" vertical="top" wrapText="1"/>
    </xf>
    <xf numFmtId="2" fontId="8" fillId="0" borderId="6" xfId="0" applyNumberFormat="1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center" vertical="center" wrapText="1"/>
    </xf>
    <xf numFmtId="2" fontId="9" fillId="0" borderId="32" xfId="0" applyNumberFormat="1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vertical="top" wrapText="1"/>
    </xf>
    <xf numFmtId="2" fontId="8" fillId="0" borderId="7" xfId="0" applyNumberFormat="1" applyFont="1" applyFill="1" applyBorder="1" applyAlignment="1">
      <alignment horizontal="left" vertical="top" wrapText="1"/>
    </xf>
    <xf numFmtId="2" fontId="9" fillId="0" borderId="0" xfId="0" applyNumberFormat="1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top" wrapText="1"/>
    </xf>
    <xf numFmtId="2" fontId="9" fillId="0" borderId="27" xfId="0" applyNumberFormat="1" applyFont="1" applyFill="1" applyBorder="1" applyAlignment="1">
      <alignment horizontal="center" vertical="center" wrapText="1"/>
    </xf>
    <xf numFmtId="2" fontId="9" fillId="0" borderId="17" xfId="0" applyNumberFormat="1" applyFont="1" applyFill="1" applyBorder="1" applyAlignment="1">
      <alignment horizontal="center" vertical="center"/>
    </xf>
    <xf numFmtId="2" fontId="18" fillId="0" borderId="24" xfId="0" applyNumberFormat="1" applyFont="1" applyFill="1" applyBorder="1" applyAlignment="1">
      <alignment horizontal="center" vertical="center"/>
    </xf>
    <xf numFmtId="1" fontId="18" fillId="0" borderId="6" xfId="0" applyNumberFormat="1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 wrapText="1"/>
    </xf>
    <xf numFmtId="2" fontId="8" fillId="0" borderId="10" xfId="0" applyNumberFormat="1" applyFont="1" applyFill="1" applyBorder="1" applyAlignment="1">
      <alignment horizontal="center" vertical="center"/>
    </xf>
    <xf numFmtId="2" fontId="19" fillId="0" borderId="24" xfId="0" applyNumberFormat="1" applyFont="1" applyFill="1" applyBorder="1" applyAlignment="1">
      <alignment horizontal="center" vertical="center"/>
    </xf>
    <xf numFmtId="2" fontId="19" fillId="0" borderId="10" xfId="0" applyNumberFormat="1" applyFont="1" applyFill="1" applyBorder="1" applyAlignment="1">
      <alignment horizontal="center" vertical="center"/>
    </xf>
    <xf numFmtId="2" fontId="9" fillId="0" borderId="42" xfId="0" applyNumberFormat="1" applyFont="1" applyFill="1" applyBorder="1" applyAlignment="1">
      <alignment horizontal="center" vertical="center" wrapText="1"/>
    </xf>
    <xf numFmtId="2" fontId="9" fillId="0" borderId="16" xfId="0" applyNumberFormat="1" applyFont="1" applyFill="1" applyBorder="1" applyAlignment="1">
      <alignment horizontal="center" vertical="center"/>
    </xf>
    <xf numFmtId="2" fontId="9" fillId="0" borderId="36" xfId="0" applyNumberFormat="1" applyFont="1" applyFill="1" applyBorder="1" applyAlignment="1">
      <alignment horizontal="center" vertical="top" wrapText="1"/>
    </xf>
    <xf numFmtId="2" fontId="18" fillId="0" borderId="10" xfId="0" applyNumberFormat="1" applyFont="1" applyFill="1" applyBorder="1" applyAlignment="1">
      <alignment horizontal="center" vertical="center"/>
    </xf>
    <xf numFmtId="2" fontId="9" fillId="0" borderId="10" xfId="0" applyNumberFormat="1" applyFont="1" applyFill="1" applyBorder="1" applyAlignment="1">
      <alignment horizontal="center" vertical="center"/>
    </xf>
    <xf numFmtId="2" fontId="9" fillId="0" borderId="45" xfId="0" applyNumberFormat="1" applyFont="1" applyFill="1" applyBorder="1" applyAlignment="1">
      <alignment horizontal="center" vertical="top" wrapText="1"/>
    </xf>
    <xf numFmtId="2" fontId="10" fillId="0" borderId="6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2" fontId="11" fillId="0" borderId="35" xfId="0" applyNumberFormat="1" applyFont="1" applyFill="1" applyBorder="1" applyAlignment="1">
      <alignment horizontal="center" vertical="center" wrapText="1"/>
    </xf>
    <xf numFmtId="2" fontId="20" fillId="0" borderId="6" xfId="0" applyNumberFormat="1" applyFont="1" applyFill="1" applyBorder="1" applyAlignment="1">
      <alignment horizontal="center" vertical="center"/>
    </xf>
    <xf numFmtId="2" fontId="10" fillId="0" borderId="4" xfId="0" applyNumberFormat="1" applyFont="1" applyFill="1" applyBorder="1" applyAlignment="1">
      <alignment horizontal="center" vertical="center"/>
    </xf>
    <xf numFmtId="2" fontId="10" fillId="0" borderId="30" xfId="0" applyNumberFormat="1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center" vertical="center"/>
    </xf>
    <xf numFmtId="2" fontId="9" fillId="0" borderId="6" xfId="0" applyNumberFormat="1" applyFont="1" applyFill="1" applyBorder="1" applyAlignment="1">
      <alignment vertical="center" wrapText="1"/>
    </xf>
    <xf numFmtId="2" fontId="7" fillId="0" borderId="6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top" wrapText="1"/>
    </xf>
    <xf numFmtId="2" fontId="8" fillId="0" borderId="5" xfId="0" applyNumberFormat="1" applyFont="1" applyFill="1" applyBorder="1" applyAlignment="1">
      <alignment vertical="center" wrapText="1"/>
    </xf>
    <xf numFmtId="2" fontId="19" fillId="0" borderId="5" xfId="0" applyNumberFormat="1" applyFont="1" applyFill="1" applyBorder="1" applyAlignment="1">
      <alignment horizontal="center" vertical="center"/>
    </xf>
    <xf numFmtId="2" fontId="7" fillId="0" borderId="5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2" fontId="8" fillId="0" borderId="18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vertical="top" wrapText="1"/>
    </xf>
    <xf numFmtId="2" fontId="7" fillId="0" borderId="24" xfId="0" applyNumberFormat="1" applyFont="1" applyFill="1" applyBorder="1" applyAlignment="1">
      <alignment horizontal="left" vertical="center" wrapText="1"/>
    </xf>
    <xf numFmtId="2" fontId="7" fillId="0" borderId="17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 wrapText="1"/>
    </xf>
    <xf numFmtId="0" fontId="18" fillId="0" borderId="8" xfId="0" applyNumberFormat="1" applyFont="1" applyFill="1" applyBorder="1" applyAlignment="1">
      <alignment vertical="top" wrapText="1"/>
    </xf>
    <xf numFmtId="2" fontId="18" fillId="0" borderId="8" xfId="0" applyNumberFormat="1" applyFont="1" applyFill="1" applyBorder="1" applyAlignment="1">
      <alignment vertical="top" wrapText="1"/>
    </xf>
    <xf numFmtId="0" fontId="18" fillId="0" borderId="7" xfId="0" applyFont="1" applyFill="1" applyBorder="1" applyAlignment="1">
      <alignment horizontal="center" vertical="center" wrapText="1"/>
    </xf>
    <xf numFmtId="2" fontId="18" fillId="0" borderId="1" xfId="0" applyNumberFormat="1" applyFont="1" applyFill="1" applyBorder="1" applyAlignment="1">
      <alignment horizontal="center" vertical="center"/>
    </xf>
    <xf numFmtId="2" fontId="18" fillId="0" borderId="1" xfId="0" applyNumberFormat="1" applyFont="1" applyFill="1" applyBorder="1" applyAlignment="1">
      <alignment horizontal="center" vertical="center" wrapText="1"/>
    </xf>
    <xf numFmtId="2" fontId="18" fillId="0" borderId="35" xfId="0" applyNumberFormat="1" applyFont="1" applyFill="1" applyBorder="1" applyAlignment="1">
      <alignment horizontal="center" vertical="top" wrapText="1"/>
    </xf>
    <xf numFmtId="0" fontId="23" fillId="0" borderId="0" xfId="0" applyFont="1" applyFill="1" applyAlignment="1">
      <alignment vertical="top"/>
    </xf>
    <xf numFmtId="0" fontId="18" fillId="0" borderId="6" xfId="0" applyFont="1" applyFill="1" applyBorder="1" applyAlignment="1">
      <alignment horizontal="center" vertical="center" wrapText="1"/>
    </xf>
    <xf numFmtId="2" fontId="24" fillId="0" borderId="26" xfId="0" applyNumberFormat="1" applyFont="1" applyBorder="1" applyAlignment="1">
      <alignment horizontal="center" vertical="top" wrapText="1"/>
    </xf>
    <xf numFmtId="2" fontId="18" fillId="0" borderId="8" xfId="0" applyNumberFormat="1" applyFont="1" applyFill="1" applyBorder="1" applyAlignment="1">
      <alignment horizontal="center" vertical="top" wrapText="1"/>
    </xf>
    <xf numFmtId="2" fontId="18" fillId="0" borderId="7" xfId="0" applyNumberFormat="1" applyFont="1" applyFill="1" applyBorder="1" applyAlignment="1">
      <alignment horizontal="center" vertical="top" wrapText="1"/>
    </xf>
    <xf numFmtId="2" fontId="9" fillId="0" borderId="46" xfId="0" applyNumberFormat="1" applyFont="1" applyFill="1" applyBorder="1" applyAlignment="1">
      <alignment horizontal="center" vertical="center" wrapText="1"/>
    </xf>
    <xf numFmtId="0" fontId="0" fillId="0" borderId="47" xfId="0" applyFill="1" applyBorder="1" applyAlignment="1">
      <alignment horizontal="center" vertical="center" wrapText="1"/>
    </xf>
    <xf numFmtId="0" fontId="0" fillId="0" borderId="48" xfId="0" applyFill="1" applyBorder="1" applyAlignment="1">
      <alignment horizontal="center" vertical="center" wrapText="1"/>
    </xf>
    <xf numFmtId="2" fontId="18" fillId="0" borderId="16" xfId="0" applyNumberFormat="1" applyFont="1" applyFill="1" applyBorder="1" applyAlignment="1">
      <alignment horizontal="center" vertical="top" wrapText="1"/>
    </xf>
    <xf numFmtId="0" fontId="21" fillId="0" borderId="17" xfId="0" applyFont="1" applyFill="1" applyBorder="1" applyAlignment="1">
      <alignment horizontal="center" vertical="top" wrapText="1"/>
    </xf>
    <xf numFmtId="0" fontId="21" fillId="0" borderId="18" xfId="0" applyFont="1" applyFill="1" applyBorder="1" applyAlignment="1">
      <alignment horizontal="center" vertical="top" wrapText="1"/>
    </xf>
    <xf numFmtId="2" fontId="19" fillId="0" borderId="16" xfId="0" applyNumberFormat="1" applyFont="1" applyFill="1" applyBorder="1" applyAlignment="1">
      <alignment horizontal="center" vertical="top" wrapText="1"/>
    </xf>
    <xf numFmtId="0" fontId="22" fillId="0" borderId="17" xfId="0" applyFont="1" applyFill="1" applyBorder="1" applyAlignment="1">
      <alignment horizontal="center" vertical="top" wrapText="1"/>
    </xf>
    <xf numFmtId="0" fontId="22" fillId="0" borderId="18" xfId="0" applyFont="1" applyFill="1" applyBorder="1" applyAlignment="1">
      <alignment horizontal="center" vertical="top" wrapText="1"/>
    </xf>
    <xf numFmtId="2" fontId="9" fillId="0" borderId="8" xfId="0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2" fontId="8" fillId="0" borderId="49" xfId="0" applyNumberFormat="1" applyFont="1" applyFill="1" applyBorder="1" applyAlignment="1">
      <alignment vertical="top" wrapText="1"/>
    </xf>
    <xf numFmtId="0" fontId="0" fillId="0" borderId="50" xfId="0" applyBorder="1" applyAlignment="1">
      <alignment vertical="top" wrapText="1"/>
    </xf>
    <xf numFmtId="0" fontId="5" fillId="0" borderId="0" xfId="0" applyFont="1" applyAlignment="1">
      <alignment wrapText="1"/>
    </xf>
    <xf numFmtId="0" fontId="6" fillId="0" borderId="0" xfId="0" applyFont="1" applyAlignment="1"/>
    <xf numFmtId="2" fontId="18" fillId="0" borderId="8" xfId="0" applyNumberFormat="1" applyFont="1" applyFill="1" applyBorder="1" applyAlignment="1">
      <alignment horizontal="center" vertical="center"/>
    </xf>
    <xf numFmtId="2" fontId="18" fillId="0" borderId="7" xfId="0" applyNumberFormat="1" applyFont="1" applyFill="1" applyBorder="1" applyAlignment="1">
      <alignment horizontal="center" vertical="center"/>
    </xf>
    <xf numFmtId="2" fontId="9" fillId="0" borderId="8" xfId="0" applyNumberFormat="1" applyFont="1" applyFill="1" applyBorder="1" applyAlignment="1">
      <alignment horizontal="center" vertical="center"/>
    </xf>
    <xf numFmtId="2" fontId="9" fillId="0" borderId="7" xfId="0" applyNumberFormat="1" applyFont="1" applyFill="1" applyBorder="1" applyAlignment="1">
      <alignment horizontal="center" vertical="center"/>
    </xf>
    <xf numFmtId="2" fontId="9" fillId="0" borderId="9" xfId="0" applyNumberFormat="1" applyFont="1" applyFill="1" applyBorder="1" applyAlignment="1">
      <alignment horizontal="center" vertical="center"/>
    </xf>
    <xf numFmtId="2" fontId="9" fillId="0" borderId="11" xfId="0" applyNumberFormat="1" applyFont="1" applyFill="1" applyBorder="1" applyAlignment="1">
      <alignment horizontal="center" vertical="center"/>
    </xf>
    <xf numFmtId="2" fontId="9" fillId="0" borderId="31" xfId="0" applyNumberFormat="1" applyFont="1" applyFill="1" applyBorder="1" applyAlignment="1">
      <alignment horizontal="center" vertical="top" wrapText="1"/>
    </xf>
    <xf numFmtId="2" fontId="9" fillId="0" borderId="35" xfId="0" applyNumberFormat="1" applyFont="1" applyFill="1" applyBorder="1" applyAlignment="1">
      <alignment horizontal="center" vertical="top" wrapText="1"/>
    </xf>
    <xf numFmtId="2" fontId="8" fillId="0" borderId="19" xfId="0" applyNumberFormat="1" applyFont="1" applyFill="1" applyBorder="1" applyAlignment="1">
      <alignment horizontal="center" vertical="top" wrapText="1"/>
    </xf>
    <xf numFmtId="2" fontId="8" fillId="0" borderId="20" xfId="0" applyNumberFormat="1" applyFont="1" applyFill="1" applyBorder="1" applyAlignment="1">
      <alignment horizontal="center" vertical="top" wrapText="1"/>
    </xf>
    <xf numFmtId="2" fontId="8" fillId="0" borderId="21" xfId="0" applyNumberFormat="1" applyFont="1" applyFill="1" applyBorder="1" applyAlignment="1">
      <alignment horizontal="center" vertical="top" wrapText="1"/>
    </xf>
    <xf numFmtId="2" fontId="9" fillId="0" borderId="8" xfId="0" applyNumberFormat="1" applyFont="1" applyFill="1" applyBorder="1" applyAlignment="1">
      <alignment horizontal="left" vertical="top" wrapText="1"/>
    </xf>
    <xf numFmtId="2" fontId="9" fillId="0" borderId="7" xfId="0" applyNumberFormat="1" applyFont="1" applyFill="1" applyBorder="1" applyAlignment="1">
      <alignment horizontal="left" vertical="top" wrapText="1"/>
    </xf>
    <xf numFmtId="2" fontId="9" fillId="0" borderId="42" xfId="0" applyNumberFormat="1" applyFont="1" applyFill="1" applyBorder="1" applyAlignment="1">
      <alignment horizontal="center" vertical="top" wrapText="1"/>
    </xf>
    <xf numFmtId="2" fontId="9" fillId="0" borderId="44" xfId="0" applyNumberFormat="1" applyFont="1" applyFill="1" applyBorder="1" applyAlignment="1">
      <alignment horizontal="center" vertical="top" wrapText="1"/>
    </xf>
    <xf numFmtId="2" fontId="10" fillId="0" borderId="16" xfId="0" applyNumberFormat="1" applyFont="1" applyFill="1" applyBorder="1" applyAlignment="1">
      <alignment horizontal="center" vertical="center"/>
    </xf>
    <xf numFmtId="2" fontId="10" fillId="0" borderId="17" xfId="0" applyNumberFormat="1" applyFont="1" applyFill="1" applyBorder="1" applyAlignment="1">
      <alignment horizontal="center" vertical="center"/>
    </xf>
    <xf numFmtId="2" fontId="10" fillId="0" borderId="18" xfId="0" applyNumberFormat="1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top" wrapText="1"/>
    </xf>
    <xf numFmtId="0" fontId="18" fillId="0" borderId="7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vertical="top" wrapText="1"/>
    </xf>
    <xf numFmtId="0" fontId="5" fillId="0" borderId="7" xfId="0" applyFont="1" applyFill="1" applyBorder="1" applyAlignment="1">
      <alignment vertical="top" wrapText="1"/>
    </xf>
    <xf numFmtId="2" fontId="5" fillId="0" borderId="8" xfId="0" applyNumberFormat="1" applyFont="1" applyFill="1" applyBorder="1" applyAlignment="1">
      <alignment horizontal="center" vertical="center" wrapText="1"/>
    </xf>
    <xf numFmtId="2" fontId="5" fillId="0" borderId="7" xfId="0" applyNumberFormat="1" applyFont="1" applyFill="1" applyBorder="1" applyAlignment="1">
      <alignment horizontal="center" vertical="center" wrapText="1"/>
    </xf>
    <xf numFmtId="2" fontId="9" fillId="0" borderId="41" xfId="0" applyNumberFormat="1" applyFont="1" applyFill="1" applyBorder="1" applyAlignment="1">
      <alignment horizontal="center" vertical="top" wrapText="1"/>
    </xf>
    <xf numFmtId="2" fontId="7" fillId="0" borderId="8" xfId="0" applyNumberFormat="1" applyFont="1" applyFill="1" applyBorder="1" applyAlignment="1">
      <alignment horizontal="center" vertical="center" wrapText="1"/>
    </xf>
    <xf numFmtId="2" fontId="7" fillId="0" borderId="3" xfId="0" applyNumberFormat="1" applyFont="1" applyFill="1" applyBorder="1" applyAlignment="1">
      <alignment horizontal="center" vertical="center" wrapText="1"/>
    </xf>
    <xf numFmtId="2" fontId="7" fillId="0" borderId="8" xfId="0" applyNumberFormat="1" applyFont="1" applyFill="1" applyBorder="1" applyAlignment="1">
      <alignment horizontal="center" vertical="center"/>
    </xf>
    <xf numFmtId="2" fontId="7" fillId="0" borderId="3" xfId="0" applyNumberFormat="1" applyFont="1" applyFill="1" applyBorder="1" applyAlignment="1">
      <alignment horizontal="center" vertical="center"/>
    </xf>
    <xf numFmtId="2" fontId="19" fillId="0" borderId="8" xfId="0" applyNumberFormat="1" applyFont="1" applyFill="1" applyBorder="1" applyAlignment="1">
      <alignment horizontal="center" vertical="center"/>
    </xf>
    <xf numFmtId="2" fontId="19" fillId="0" borderId="3" xfId="0" applyNumberFormat="1" applyFont="1" applyFill="1" applyBorder="1" applyAlignment="1">
      <alignment horizontal="center" vertical="center"/>
    </xf>
    <xf numFmtId="2" fontId="7" fillId="0" borderId="9" xfId="0" applyNumberFormat="1" applyFont="1" applyFill="1" applyBorder="1" applyAlignment="1">
      <alignment horizontal="center" vertical="center"/>
    </xf>
    <xf numFmtId="2" fontId="7" fillId="0" borderId="25" xfId="0" applyNumberFormat="1" applyFont="1" applyFill="1" applyBorder="1" applyAlignment="1">
      <alignment horizontal="center" vertical="center"/>
    </xf>
    <xf numFmtId="14" fontId="5" fillId="0" borderId="8" xfId="0" applyNumberFormat="1" applyFont="1" applyFill="1" applyBorder="1" applyAlignment="1">
      <alignment vertical="top" wrapText="1"/>
    </xf>
    <xf numFmtId="14" fontId="5" fillId="0" borderId="7" xfId="0" applyNumberFormat="1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2" fontId="7" fillId="0" borderId="8" xfId="0" applyNumberFormat="1" applyFont="1" applyFill="1" applyBorder="1" applyAlignment="1">
      <alignment horizontal="left" vertical="top" wrapText="1"/>
    </xf>
    <xf numFmtId="2" fontId="7" fillId="0" borderId="3" xfId="0" applyNumberFormat="1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vertical="top" wrapText="1"/>
    </xf>
    <xf numFmtId="0" fontId="7" fillId="0" borderId="25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2" fontId="8" fillId="0" borderId="8" xfId="0" applyNumberFormat="1" applyFont="1" applyFill="1" applyBorder="1" applyAlignment="1">
      <alignment horizontal="left" vertical="top" wrapText="1"/>
    </xf>
    <xf numFmtId="2" fontId="8" fillId="0" borderId="3" xfId="0" applyNumberFormat="1" applyFont="1" applyFill="1" applyBorder="1" applyAlignment="1">
      <alignment horizontal="left" vertical="top" wrapText="1"/>
    </xf>
    <xf numFmtId="2" fontId="8" fillId="0" borderId="7" xfId="0" applyNumberFormat="1" applyFont="1" applyFill="1" applyBorder="1" applyAlignment="1">
      <alignment horizontal="left" vertical="top" wrapText="1"/>
    </xf>
    <xf numFmtId="0" fontId="7" fillId="2" borderId="12" xfId="0" applyFont="1" applyFill="1" applyBorder="1" applyAlignment="1">
      <alignment wrapText="1"/>
    </xf>
    <xf numFmtId="0" fontId="7" fillId="2" borderId="7" xfId="0" applyFont="1" applyFill="1" applyBorder="1" applyAlignment="1">
      <alignment wrapText="1"/>
    </xf>
    <xf numFmtId="0" fontId="8" fillId="2" borderId="13" xfId="0" applyFont="1" applyFill="1" applyBorder="1" applyAlignment="1">
      <alignment horizontal="center" wrapText="1"/>
    </xf>
    <xf numFmtId="0" fontId="8" fillId="2" borderId="14" xfId="0" applyFont="1" applyFill="1" applyBorder="1" applyAlignment="1">
      <alignment horizontal="center" wrapText="1"/>
    </xf>
    <xf numFmtId="0" fontId="8" fillId="2" borderId="15" xfId="0" applyFont="1" applyFill="1" applyBorder="1" applyAlignment="1">
      <alignment horizontal="center" wrapText="1"/>
    </xf>
    <xf numFmtId="0" fontId="8" fillId="2" borderId="1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8" fillId="2" borderId="6" xfId="0" applyFont="1" applyFill="1" applyBorder="1" applyAlignment="1">
      <alignment horizontal="center" wrapText="1"/>
    </xf>
    <xf numFmtId="2" fontId="5" fillId="0" borderId="16" xfId="0" applyNumberFormat="1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2" fontId="8" fillId="0" borderId="16" xfId="0" applyNumberFormat="1" applyFont="1" applyFill="1" applyBorder="1" applyAlignment="1">
      <alignment horizontal="center" vertical="center"/>
    </xf>
    <xf numFmtId="2" fontId="8" fillId="0" borderId="17" xfId="0" applyNumberFormat="1" applyFont="1" applyFill="1" applyBorder="1" applyAlignment="1">
      <alignment horizontal="center" vertical="center"/>
    </xf>
    <xf numFmtId="2" fontId="8" fillId="0" borderId="18" xfId="0" applyNumberFormat="1" applyFont="1" applyFill="1" applyBorder="1" applyAlignment="1">
      <alignment horizontal="center" vertical="center"/>
    </xf>
    <xf numFmtId="164" fontId="5" fillId="2" borderId="0" xfId="0" applyNumberFormat="1" applyFont="1" applyFill="1" applyAlignment="1">
      <alignment horizontal="right"/>
    </xf>
    <xf numFmtId="0" fontId="12" fillId="2" borderId="1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164" fontId="5" fillId="2" borderId="9" xfId="0" applyNumberFormat="1" applyFont="1" applyFill="1" applyBorder="1" applyAlignment="1">
      <alignment horizontal="center" vertical="center" wrapText="1"/>
    </xf>
    <xf numFmtId="164" fontId="5" fillId="2" borderId="10" xfId="0" applyNumberFormat="1" applyFont="1" applyFill="1" applyBorder="1" applyAlignment="1">
      <alignment horizontal="center" vertical="center" wrapText="1"/>
    </xf>
    <xf numFmtId="164" fontId="5" fillId="2" borderId="1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5" fillId="2" borderId="41" xfId="0" applyNumberFormat="1" applyFont="1" applyFill="1" applyBorder="1" applyAlignment="1">
      <alignment horizontal="center" vertical="center" wrapText="1"/>
    </xf>
    <xf numFmtId="164" fontId="5" fillId="2" borderId="42" xfId="0" applyNumberFormat="1" applyFont="1" applyFill="1" applyBorder="1" applyAlignment="1">
      <alignment horizontal="center" vertical="center" wrapText="1"/>
    </xf>
    <xf numFmtId="164" fontId="5" fillId="2" borderId="43" xfId="0" applyNumberFormat="1" applyFont="1" applyFill="1" applyBorder="1" applyAlignment="1">
      <alignment horizontal="center" vertical="center" wrapText="1"/>
    </xf>
    <xf numFmtId="164" fontId="5" fillId="2" borderId="8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2" fontId="8" fillId="0" borderId="1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2" fontId="8" fillId="0" borderId="6" xfId="0" applyNumberFormat="1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 wrapText="1"/>
    </xf>
    <xf numFmtId="2" fontId="9" fillId="0" borderId="41" xfId="0" applyNumberFormat="1" applyFont="1" applyFill="1" applyBorder="1" applyAlignment="1">
      <alignment horizontal="center" vertical="center"/>
    </xf>
    <xf numFmtId="0" fontId="0" fillId="0" borderId="44" xfId="0" applyFill="1" applyBorder="1" applyAlignment="1">
      <alignment horizontal="center" vertical="center"/>
    </xf>
    <xf numFmtId="2" fontId="9" fillId="0" borderId="7" xfId="0" applyNumberFormat="1" applyFont="1" applyFill="1" applyBorder="1" applyAlignment="1">
      <alignment horizontal="center" vertical="center" wrapText="1"/>
    </xf>
    <xf numFmtId="164" fontId="5" fillId="2" borderId="34" xfId="0" applyNumberFormat="1" applyFont="1" applyFill="1" applyBorder="1" applyAlignment="1">
      <alignment horizontal="center" wrapText="1"/>
    </xf>
    <xf numFmtId="164" fontId="5" fillId="2" borderId="35" xfId="0" applyNumberFormat="1" applyFont="1" applyFill="1" applyBorder="1" applyAlignment="1">
      <alignment horizontal="center" wrapText="1"/>
    </xf>
    <xf numFmtId="2" fontId="9" fillId="0" borderId="41" xfId="0" applyNumberFormat="1" applyFont="1" applyFill="1" applyBorder="1" applyAlignment="1">
      <alignment horizontal="center" vertical="center" wrapText="1"/>
    </xf>
    <xf numFmtId="2" fontId="9" fillId="0" borderId="42" xfId="0" applyNumberFormat="1" applyFont="1" applyFill="1" applyBorder="1" applyAlignment="1">
      <alignment horizontal="center" vertical="center" wrapText="1"/>
    </xf>
    <xf numFmtId="2" fontId="9" fillId="0" borderId="44" xfId="0" applyNumberFormat="1" applyFont="1" applyFill="1" applyBorder="1" applyAlignment="1">
      <alignment horizontal="center" vertical="center" wrapText="1"/>
    </xf>
    <xf numFmtId="2" fontId="9" fillId="0" borderId="32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0" fillId="0" borderId="0" xfId="0" applyAlignment="1"/>
    <xf numFmtId="0" fontId="2" fillId="0" borderId="26" xfId="0" applyFont="1" applyBorder="1" applyAlignment="1">
      <alignment horizontal="center" wrapText="1"/>
    </xf>
    <xf numFmtId="0" fontId="3" fillId="0" borderId="27" xfId="0" applyFont="1" applyBorder="1" applyAlignment="1">
      <alignment horizontal="center" wrapText="1"/>
    </xf>
    <xf numFmtId="0" fontId="2" fillId="0" borderId="22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8" xfId="0" applyFont="1" applyBorder="1" applyAlignment="1">
      <alignment horizontal="center" wrapText="1"/>
    </xf>
    <xf numFmtId="0" fontId="2" fillId="0" borderId="29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P76"/>
  <sheetViews>
    <sheetView zoomScale="50" zoomScaleNormal="50" workbookViewId="0">
      <selection activeCell="B55" sqref="B55"/>
    </sheetView>
  </sheetViews>
  <sheetFormatPr defaultRowHeight="18.75"/>
  <cols>
    <col min="1" max="1" width="11.140625" style="51" customWidth="1"/>
    <col min="2" max="2" width="103.42578125" style="52" customWidth="1"/>
    <col min="3" max="3" width="20.7109375" style="51" customWidth="1"/>
    <col min="4" max="4" width="18.42578125" style="53" customWidth="1"/>
    <col min="5" max="5" width="20.28515625" style="53" customWidth="1"/>
    <col min="6" max="6" width="16.140625" style="53" customWidth="1"/>
    <col min="7" max="8" width="14.140625" style="53" hidden="1" customWidth="1"/>
    <col min="9" max="9" width="35.85546875" style="53" customWidth="1"/>
    <col min="10" max="10" width="19.7109375" style="62" customWidth="1"/>
    <col min="11" max="42" width="9.140625" style="22"/>
    <col min="43" max="16384" width="9.140625" style="23"/>
  </cols>
  <sheetData>
    <row r="1" spans="1:42" ht="31.5" customHeight="1">
      <c r="A1" s="18"/>
      <c r="B1" s="19"/>
      <c r="C1" s="20"/>
      <c r="D1" s="21"/>
      <c r="E1" s="275"/>
      <c r="F1" s="275"/>
      <c r="G1" s="275"/>
      <c r="H1" s="275"/>
      <c r="I1" s="275"/>
      <c r="J1" s="275"/>
    </row>
    <row r="2" spans="1:42" s="55" customFormat="1" ht="28.5" customHeight="1" thickBot="1">
      <c r="A2" s="276" t="s">
        <v>124</v>
      </c>
      <c r="B2" s="276"/>
      <c r="C2" s="276"/>
      <c r="D2" s="276"/>
      <c r="E2" s="276"/>
      <c r="F2" s="276"/>
      <c r="G2" s="276"/>
      <c r="H2" s="276"/>
      <c r="I2" s="276"/>
      <c r="J2" s="276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</row>
    <row r="3" spans="1:42" ht="40.5" customHeight="1">
      <c r="A3" s="277" t="s">
        <v>0</v>
      </c>
      <c r="B3" s="277" t="s">
        <v>1</v>
      </c>
      <c r="C3" s="277" t="s">
        <v>2</v>
      </c>
      <c r="D3" s="280" t="s">
        <v>3</v>
      </c>
      <c r="E3" s="281"/>
      <c r="F3" s="281"/>
      <c r="G3" s="281"/>
      <c r="H3" s="281"/>
      <c r="I3" s="287" t="s">
        <v>125</v>
      </c>
      <c r="J3" s="284" t="s">
        <v>104</v>
      </c>
    </row>
    <row r="4" spans="1:42" ht="19.5" thickBot="1">
      <c r="A4" s="278"/>
      <c r="B4" s="278"/>
      <c r="C4" s="278"/>
      <c r="D4" s="282" t="s">
        <v>118</v>
      </c>
      <c r="E4" s="283"/>
      <c r="F4" s="283"/>
      <c r="G4" s="283"/>
      <c r="H4" s="283"/>
      <c r="I4" s="288"/>
      <c r="J4" s="285"/>
    </row>
    <row r="5" spans="1:42" ht="35.25" customHeight="1" thickBot="1">
      <c r="A5" s="279"/>
      <c r="B5" s="279"/>
      <c r="C5" s="279"/>
      <c r="D5" s="24" t="s">
        <v>116</v>
      </c>
      <c r="E5" s="24" t="s">
        <v>117</v>
      </c>
      <c r="F5" s="24" t="s">
        <v>71</v>
      </c>
      <c r="G5" s="24">
        <v>2020</v>
      </c>
      <c r="H5" s="25">
        <v>2021</v>
      </c>
      <c r="I5" s="289"/>
      <c r="J5" s="286"/>
    </row>
    <row r="6" spans="1:42" ht="24" customHeight="1" thickTop="1">
      <c r="A6" s="261" t="s">
        <v>4</v>
      </c>
      <c r="B6" s="263" t="s">
        <v>5</v>
      </c>
      <c r="C6" s="264"/>
      <c r="D6" s="264"/>
      <c r="E6" s="264"/>
      <c r="F6" s="264"/>
      <c r="G6" s="264"/>
      <c r="H6" s="265"/>
      <c r="I6" s="40"/>
      <c r="J6" s="297"/>
    </row>
    <row r="7" spans="1:42" ht="15.75" customHeight="1" thickBot="1">
      <c r="A7" s="262"/>
      <c r="B7" s="266" t="s">
        <v>6</v>
      </c>
      <c r="C7" s="267"/>
      <c r="D7" s="267"/>
      <c r="E7" s="267"/>
      <c r="F7" s="267"/>
      <c r="G7" s="267"/>
      <c r="H7" s="268"/>
      <c r="I7" s="56"/>
      <c r="J7" s="298"/>
    </row>
    <row r="8" spans="1:42" s="83" customFormat="1" ht="96" customHeight="1" thickBot="1">
      <c r="A8" s="103" t="s">
        <v>7</v>
      </c>
      <c r="B8" s="106" t="s">
        <v>8</v>
      </c>
      <c r="C8" s="119" t="s">
        <v>9</v>
      </c>
      <c r="D8" s="109">
        <f>SUM(D9:D15)</f>
        <v>184</v>
      </c>
      <c r="E8" s="109">
        <f>SUM(E9:E15)</f>
        <v>78.680000000000007</v>
      </c>
      <c r="F8" s="109">
        <f>(E8/D8)*100</f>
        <v>42.760869565217398</v>
      </c>
      <c r="G8" s="108">
        <v>50</v>
      </c>
      <c r="H8" s="110">
        <v>60</v>
      </c>
      <c r="I8" s="90"/>
      <c r="J8" s="91" t="s">
        <v>84</v>
      </c>
    </row>
    <row r="9" spans="1:42" s="83" customFormat="1" ht="102.75" customHeight="1" thickBot="1">
      <c r="A9" s="135" t="s">
        <v>10</v>
      </c>
      <c r="B9" s="85" t="s">
        <v>11</v>
      </c>
      <c r="C9" s="86" t="s">
        <v>9</v>
      </c>
      <c r="D9" s="87">
        <v>30</v>
      </c>
      <c r="E9" s="88">
        <v>30</v>
      </c>
      <c r="F9" s="88">
        <f>(E9/D9)*100</f>
        <v>100</v>
      </c>
      <c r="G9" s="87">
        <v>35</v>
      </c>
      <c r="H9" s="89">
        <v>44</v>
      </c>
      <c r="I9" s="90" t="s">
        <v>136</v>
      </c>
      <c r="J9" s="91" t="s">
        <v>84</v>
      </c>
    </row>
    <row r="10" spans="1:42" s="83" customFormat="1" ht="108.75" customHeight="1" thickBot="1">
      <c r="A10" s="135" t="s">
        <v>12</v>
      </c>
      <c r="B10" s="85" t="s">
        <v>13</v>
      </c>
      <c r="C10" s="86" t="s">
        <v>9</v>
      </c>
      <c r="D10" s="87">
        <v>0</v>
      </c>
      <c r="E10" s="88">
        <v>0</v>
      </c>
      <c r="F10" s="88">
        <v>0</v>
      </c>
      <c r="G10" s="87">
        <v>0</v>
      </c>
      <c r="H10" s="89">
        <v>0</v>
      </c>
      <c r="I10" s="153"/>
      <c r="J10" s="91" t="s">
        <v>84</v>
      </c>
    </row>
    <row r="11" spans="1:42" s="83" customFormat="1" ht="124.5" customHeight="1" thickBot="1">
      <c r="A11" s="135" t="s">
        <v>14</v>
      </c>
      <c r="B11" s="85" t="s">
        <v>15</v>
      </c>
      <c r="C11" s="86" t="s">
        <v>9</v>
      </c>
      <c r="D11" s="87">
        <v>0</v>
      </c>
      <c r="E11" s="88">
        <v>0</v>
      </c>
      <c r="F11" s="88">
        <v>0</v>
      </c>
      <c r="G11" s="87">
        <v>0</v>
      </c>
      <c r="H11" s="89">
        <v>0</v>
      </c>
      <c r="I11" s="154"/>
      <c r="J11" s="91" t="s">
        <v>84</v>
      </c>
    </row>
    <row r="12" spans="1:42" s="83" customFormat="1" ht="153" customHeight="1" thickBot="1">
      <c r="A12" s="135" t="s">
        <v>16</v>
      </c>
      <c r="B12" s="85" t="s">
        <v>17</v>
      </c>
      <c r="C12" s="86" t="s">
        <v>9</v>
      </c>
      <c r="D12" s="87">
        <v>10</v>
      </c>
      <c r="E12" s="88">
        <v>10</v>
      </c>
      <c r="F12" s="88">
        <f>(E12/D12)*100</f>
        <v>100</v>
      </c>
      <c r="G12" s="87">
        <v>18</v>
      </c>
      <c r="H12" s="89">
        <v>20</v>
      </c>
      <c r="I12" s="155" t="s">
        <v>147</v>
      </c>
      <c r="J12" s="91" t="s">
        <v>84</v>
      </c>
    </row>
    <row r="13" spans="1:42" s="83" customFormat="1" ht="94.5" customHeight="1" thickBot="1">
      <c r="A13" s="84" t="s">
        <v>18</v>
      </c>
      <c r="B13" s="85" t="s">
        <v>19</v>
      </c>
      <c r="C13" s="86" t="s">
        <v>9</v>
      </c>
      <c r="D13" s="87">
        <v>100</v>
      </c>
      <c r="E13" s="88">
        <v>0</v>
      </c>
      <c r="F13" s="88">
        <v>0</v>
      </c>
      <c r="G13" s="87">
        <v>40</v>
      </c>
      <c r="H13" s="89">
        <v>0</v>
      </c>
      <c r="I13" s="90" t="s">
        <v>153</v>
      </c>
      <c r="J13" s="91" t="s">
        <v>85</v>
      </c>
    </row>
    <row r="14" spans="1:42" s="83" customFormat="1" ht="116.25" customHeight="1" thickBot="1">
      <c r="A14" s="185" t="s">
        <v>20</v>
      </c>
      <c r="B14" s="85" t="s">
        <v>21</v>
      </c>
      <c r="C14" s="86" t="s">
        <v>9</v>
      </c>
      <c r="D14" s="130">
        <v>23</v>
      </c>
      <c r="E14" s="101">
        <v>17.68</v>
      </c>
      <c r="F14" s="101">
        <f>(E14/D14)*100</f>
        <v>76.869565217391298</v>
      </c>
      <c r="G14" s="131">
        <v>0</v>
      </c>
      <c r="H14" s="156">
        <v>0</v>
      </c>
      <c r="I14" s="90" t="s">
        <v>130</v>
      </c>
      <c r="J14" s="91" t="s">
        <v>86</v>
      </c>
    </row>
    <row r="15" spans="1:42" s="83" customFormat="1" ht="173.25" customHeight="1" thickBot="1">
      <c r="A15" s="84" t="s">
        <v>22</v>
      </c>
      <c r="B15" s="85" t="s">
        <v>23</v>
      </c>
      <c r="C15" s="86" t="s">
        <v>9</v>
      </c>
      <c r="D15" s="87">
        <v>21</v>
      </c>
      <c r="E15" s="88">
        <v>21</v>
      </c>
      <c r="F15" s="88">
        <f>(E15/D15)*100</f>
        <v>100</v>
      </c>
      <c r="G15" s="87">
        <v>0</v>
      </c>
      <c r="H15" s="89">
        <v>1</v>
      </c>
      <c r="I15" s="90" t="s">
        <v>133</v>
      </c>
      <c r="J15" s="91" t="s">
        <v>87</v>
      </c>
    </row>
    <row r="16" spans="1:42" s="76" customFormat="1" ht="84" customHeight="1" thickBot="1">
      <c r="A16" s="103" t="s">
        <v>24</v>
      </c>
      <c r="B16" s="186" t="s">
        <v>76</v>
      </c>
      <c r="C16" s="119" t="s">
        <v>9</v>
      </c>
      <c r="D16" s="121">
        <f>SUM(D17:D21)</f>
        <v>465</v>
      </c>
      <c r="E16" s="134">
        <f>SUM(E17:E21)</f>
        <v>389.96500000000003</v>
      </c>
      <c r="F16" s="134">
        <f>(E16/D16)*100</f>
        <v>83.863440860215064</v>
      </c>
      <c r="G16" s="184">
        <v>482</v>
      </c>
      <c r="H16" s="187">
        <v>482</v>
      </c>
      <c r="I16" s="188"/>
      <c r="J16" s="91" t="s">
        <v>25</v>
      </c>
    </row>
    <row r="17" spans="1:10" s="83" customFormat="1" ht="117.75" customHeight="1" thickBot="1">
      <c r="A17" s="84" t="s">
        <v>26</v>
      </c>
      <c r="B17" s="99" t="s">
        <v>77</v>
      </c>
      <c r="C17" s="86" t="s">
        <v>9</v>
      </c>
      <c r="D17" s="100">
        <v>240</v>
      </c>
      <c r="E17" s="88">
        <v>293.36500000000001</v>
      </c>
      <c r="F17" s="101">
        <f t="shared" ref="F17:F18" si="0">(E17/D17)*100</f>
        <v>122.23541666666667</v>
      </c>
      <c r="G17" s="87">
        <v>240</v>
      </c>
      <c r="H17" s="94">
        <v>240</v>
      </c>
      <c r="I17" s="98" t="s">
        <v>141</v>
      </c>
      <c r="J17" s="91" t="s">
        <v>25</v>
      </c>
    </row>
    <row r="18" spans="1:10" s="83" customFormat="1" ht="132.75" customHeight="1" thickBot="1">
      <c r="A18" s="84" t="s">
        <v>27</v>
      </c>
      <c r="B18" s="99" t="s">
        <v>78</v>
      </c>
      <c r="C18" s="86" t="s">
        <v>9</v>
      </c>
      <c r="D18" s="100">
        <v>90</v>
      </c>
      <c r="E18" s="88">
        <v>90</v>
      </c>
      <c r="F18" s="101">
        <f t="shared" si="0"/>
        <v>100</v>
      </c>
      <c r="G18" s="87">
        <v>2</v>
      </c>
      <c r="H18" s="94">
        <v>2</v>
      </c>
      <c r="I18" s="98" t="s">
        <v>131</v>
      </c>
      <c r="J18" s="91" t="s">
        <v>25</v>
      </c>
    </row>
    <row r="19" spans="1:10" s="83" customFormat="1" ht="126.75" customHeight="1" thickBot="1">
      <c r="A19" s="84" t="s">
        <v>28</v>
      </c>
      <c r="B19" s="99" t="s">
        <v>79</v>
      </c>
      <c r="C19" s="86" t="s">
        <v>9</v>
      </c>
      <c r="D19" s="100">
        <v>0</v>
      </c>
      <c r="E19" s="88">
        <v>0</v>
      </c>
      <c r="F19" s="102">
        <v>100</v>
      </c>
      <c r="G19" s="87">
        <v>0</v>
      </c>
      <c r="H19" s="89">
        <v>0</v>
      </c>
      <c r="I19" s="90" t="s">
        <v>135</v>
      </c>
      <c r="J19" s="91" t="s">
        <v>25</v>
      </c>
    </row>
    <row r="20" spans="1:10" s="83" customFormat="1" ht="125.25" customHeight="1" thickBot="1">
      <c r="A20" s="84" t="s">
        <v>29</v>
      </c>
      <c r="B20" s="99" t="s">
        <v>113</v>
      </c>
      <c r="C20" s="86" t="s">
        <v>9</v>
      </c>
      <c r="D20" s="100">
        <v>0</v>
      </c>
      <c r="E20" s="88">
        <v>0</v>
      </c>
      <c r="F20" s="88">
        <v>0</v>
      </c>
      <c r="G20" s="87">
        <v>30</v>
      </c>
      <c r="H20" s="94">
        <v>30</v>
      </c>
      <c r="I20" s="98" t="s">
        <v>134</v>
      </c>
      <c r="J20" s="91" t="s">
        <v>25</v>
      </c>
    </row>
    <row r="21" spans="1:10" s="28" customFormat="1" ht="180.75" customHeight="1" thickBot="1">
      <c r="A21" s="58" t="s">
        <v>30</v>
      </c>
      <c r="B21" s="29" t="s">
        <v>80</v>
      </c>
      <c r="C21" s="26" t="s">
        <v>9</v>
      </c>
      <c r="D21" s="59">
        <v>135</v>
      </c>
      <c r="E21" s="57">
        <v>6.6</v>
      </c>
      <c r="F21" s="57">
        <f>(E21/D21)*100</f>
        <v>4.8888888888888884</v>
      </c>
      <c r="G21" s="27">
        <v>135</v>
      </c>
      <c r="H21" s="30">
        <v>135</v>
      </c>
      <c r="I21" s="31" t="s">
        <v>143</v>
      </c>
      <c r="J21" s="60" t="s">
        <v>25</v>
      </c>
    </row>
    <row r="22" spans="1:10" s="76" customFormat="1" ht="15" customHeight="1">
      <c r="A22" s="251" t="s">
        <v>31</v>
      </c>
      <c r="B22" s="253" t="s">
        <v>32</v>
      </c>
      <c r="C22" s="241" t="s">
        <v>36</v>
      </c>
      <c r="D22" s="243">
        <v>200</v>
      </c>
      <c r="E22" s="245">
        <v>200</v>
      </c>
      <c r="F22" s="245">
        <f>(E22/D22)*100</f>
        <v>100</v>
      </c>
      <c r="G22" s="243">
        <v>200</v>
      </c>
      <c r="H22" s="247">
        <v>200</v>
      </c>
      <c r="I22" s="241" t="s">
        <v>150</v>
      </c>
      <c r="J22" s="240" t="s">
        <v>34</v>
      </c>
    </row>
    <row r="23" spans="1:10" s="76" customFormat="1" ht="137.25" customHeight="1" thickBot="1">
      <c r="A23" s="252"/>
      <c r="B23" s="254"/>
      <c r="C23" s="242"/>
      <c r="D23" s="244"/>
      <c r="E23" s="246"/>
      <c r="F23" s="246"/>
      <c r="G23" s="244"/>
      <c r="H23" s="248"/>
      <c r="I23" s="293"/>
      <c r="J23" s="230"/>
    </row>
    <row r="24" spans="1:10" s="83" customFormat="1" ht="242.25" customHeight="1" thickBot="1">
      <c r="A24" s="77" t="s">
        <v>38</v>
      </c>
      <c r="B24" s="78" t="s">
        <v>114</v>
      </c>
      <c r="C24" s="269" t="s">
        <v>138</v>
      </c>
      <c r="D24" s="270"/>
      <c r="E24" s="270"/>
      <c r="F24" s="271"/>
      <c r="G24" s="79"/>
      <c r="H24" s="80"/>
      <c r="I24" s="81" t="s">
        <v>139</v>
      </c>
      <c r="J24" s="82" t="s">
        <v>34</v>
      </c>
    </row>
    <row r="25" spans="1:10" s="83" customFormat="1" ht="150.75" customHeight="1" thickBot="1">
      <c r="A25" s="84" t="s">
        <v>39</v>
      </c>
      <c r="B25" s="92" t="s">
        <v>41</v>
      </c>
      <c r="C25" s="86" t="s">
        <v>9</v>
      </c>
      <c r="D25" s="93">
        <v>0</v>
      </c>
      <c r="E25" s="88">
        <v>0</v>
      </c>
      <c r="F25" s="88">
        <v>0</v>
      </c>
      <c r="G25" s="93">
        <v>10</v>
      </c>
      <c r="H25" s="94">
        <v>10</v>
      </c>
      <c r="I25" s="95" t="s">
        <v>152</v>
      </c>
      <c r="J25" s="96" t="s">
        <v>34</v>
      </c>
    </row>
    <row r="26" spans="1:10" s="83" customFormat="1" ht="134.25" customHeight="1" thickBot="1">
      <c r="A26" s="84" t="s">
        <v>40</v>
      </c>
      <c r="B26" s="97" t="s">
        <v>132</v>
      </c>
      <c r="C26" s="86" t="s">
        <v>36</v>
      </c>
      <c r="D26" s="93">
        <v>0</v>
      </c>
      <c r="E26" s="88">
        <v>0</v>
      </c>
      <c r="F26" s="88">
        <v>0</v>
      </c>
      <c r="G26" s="93">
        <v>0</v>
      </c>
      <c r="H26" s="94">
        <v>0</v>
      </c>
      <c r="I26" s="98" t="s">
        <v>151</v>
      </c>
      <c r="J26" s="96" t="s">
        <v>34</v>
      </c>
    </row>
    <row r="27" spans="1:10" s="76" customFormat="1" ht="105.75" customHeight="1" thickBot="1">
      <c r="A27" s="255" t="s">
        <v>42</v>
      </c>
      <c r="B27" s="258" t="s">
        <v>88</v>
      </c>
      <c r="C27" s="118" t="s">
        <v>33</v>
      </c>
      <c r="D27" s="272" t="s">
        <v>126</v>
      </c>
      <c r="E27" s="273"/>
      <c r="F27" s="274"/>
      <c r="G27" s="108">
        <v>0</v>
      </c>
      <c r="H27" s="110"/>
      <c r="I27" s="299" t="s">
        <v>149</v>
      </c>
      <c r="J27" s="222" t="s">
        <v>34</v>
      </c>
    </row>
    <row r="28" spans="1:10" s="76" customFormat="1" ht="114.75" customHeight="1" thickBot="1">
      <c r="A28" s="256"/>
      <c r="B28" s="259"/>
      <c r="C28" s="148" t="s">
        <v>66</v>
      </c>
      <c r="D28" s="108">
        <f>D32</f>
        <v>2500</v>
      </c>
      <c r="E28" s="109">
        <f>E32</f>
        <v>2500</v>
      </c>
      <c r="F28" s="109">
        <f>(E28/D28)*100</f>
        <v>100</v>
      </c>
      <c r="G28" s="108">
        <v>0</v>
      </c>
      <c r="H28" s="110">
        <v>0</v>
      </c>
      <c r="I28" s="300"/>
      <c r="J28" s="302"/>
    </row>
    <row r="29" spans="1:10" s="76" customFormat="1" ht="78.75" customHeight="1" thickBot="1">
      <c r="A29" s="256"/>
      <c r="B29" s="259"/>
      <c r="C29" s="150" t="s">
        <v>96</v>
      </c>
      <c r="D29" s="272" t="s">
        <v>126</v>
      </c>
      <c r="E29" s="273"/>
      <c r="F29" s="274"/>
      <c r="G29" s="108"/>
      <c r="H29" s="110"/>
      <c r="I29" s="300"/>
      <c r="J29" s="302"/>
    </row>
    <row r="30" spans="1:10" s="76" customFormat="1" ht="65.25" customHeight="1" thickBot="1">
      <c r="A30" s="257"/>
      <c r="B30" s="260"/>
      <c r="C30" s="119" t="s">
        <v>37</v>
      </c>
      <c r="D30" s="108">
        <f>D36+D37+D39</f>
        <v>190</v>
      </c>
      <c r="E30" s="108">
        <f>E36+E37+E39</f>
        <v>0</v>
      </c>
      <c r="F30" s="109">
        <f>(E30/D30)*100</f>
        <v>0</v>
      </c>
      <c r="G30" s="108">
        <f>G36+G37</f>
        <v>220</v>
      </c>
      <c r="H30" s="110">
        <f>H36+H37</f>
        <v>220</v>
      </c>
      <c r="I30" s="300"/>
      <c r="J30" s="302"/>
    </row>
    <row r="31" spans="1:10" s="76" customFormat="1" ht="38.25" customHeight="1" thickBot="1">
      <c r="A31" s="151"/>
      <c r="B31" s="152"/>
      <c r="C31" s="119" t="s">
        <v>53</v>
      </c>
      <c r="D31" s="108">
        <f>D28+D30</f>
        <v>2690</v>
      </c>
      <c r="E31" s="108">
        <f>E28+E30</f>
        <v>2500</v>
      </c>
      <c r="F31" s="108">
        <f>(E31/D31)*100</f>
        <v>92.936802973977692</v>
      </c>
      <c r="G31" s="108"/>
      <c r="H31" s="110"/>
      <c r="I31" s="301"/>
      <c r="J31" s="223"/>
    </row>
    <row r="32" spans="1:10" s="83" customFormat="1" ht="136.5" customHeight="1" thickBot="1">
      <c r="A32" s="139" t="s">
        <v>43</v>
      </c>
      <c r="B32" s="140" t="s">
        <v>89</v>
      </c>
      <c r="C32" s="141" t="s">
        <v>66</v>
      </c>
      <c r="D32" s="87">
        <v>2500</v>
      </c>
      <c r="E32" s="88">
        <v>2500</v>
      </c>
      <c r="F32" s="88">
        <f>(E32/D32)*100</f>
        <v>100</v>
      </c>
      <c r="G32" s="87">
        <v>0</v>
      </c>
      <c r="H32" s="89">
        <v>0</v>
      </c>
      <c r="I32" s="89" t="s">
        <v>148</v>
      </c>
      <c r="J32" s="96" t="s">
        <v>34</v>
      </c>
    </row>
    <row r="33" spans="1:10" s="195" customFormat="1" ht="141" customHeight="1" thickBot="1">
      <c r="A33" s="189" t="s">
        <v>44</v>
      </c>
      <c r="B33" s="190" t="s">
        <v>90</v>
      </c>
      <c r="C33" s="191" t="s">
        <v>33</v>
      </c>
      <c r="D33" s="88">
        <v>9900</v>
      </c>
      <c r="E33" s="88">
        <v>0</v>
      </c>
      <c r="F33" s="88">
        <f>(E33/D33)*100</f>
        <v>0</v>
      </c>
      <c r="G33" s="88">
        <v>0</v>
      </c>
      <c r="H33" s="192">
        <v>0</v>
      </c>
      <c r="I33" s="193" t="s">
        <v>126</v>
      </c>
      <c r="J33" s="194" t="s">
        <v>34</v>
      </c>
    </row>
    <row r="34" spans="1:10" s="195" customFormat="1" ht="118.5" customHeight="1" thickBot="1">
      <c r="A34" s="234" t="s">
        <v>64</v>
      </c>
      <c r="B34" s="198" t="s">
        <v>91</v>
      </c>
      <c r="C34" s="191" t="s">
        <v>33</v>
      </c>
      <c r="D34" s="88">
        <v>26800</v>
      </c>
      <c r="E34" s="88">
        <v>0</v>
      </c>
      <c r="F34" s="88">
        <f t="shared" ref="F34:F35" si="1">(E34/D34)*100</f>
        <v>0</v>
      </c>
      <c r="G34" s="88">
        <v>0</v>
      </c>
      <c r="H34" s="192">
        <v>0</v>
      </c>
      <c r="I34" s="193" t="s">
        <v>126</v>
      </c>
      <c r="J34" s="194" t="s">
        <v>34</v>
      </c>
    </row>
    <row r="35" spans="1:10" s="195" customFormat="1" ht="127.5" customHeight="1" thickBot="1">
      <c r="A35" s="235"/>
      <c r="B35" s="199"/>
      <c r="C35" s="196" t="s">
        <v>96</v>
      </c>
      <c r="D35" s="88">
        <v>107200</v>
      </c>
      <c r="E35" s="88">
        <v>0</v>
      </c>
      <c r="F35" s="88">
        <f t="shared" si="1"/>
        <v>0</v>
      </c>
      <c r="G35" s="88">
        <v>0</v>
      </c>
      <c r="H35" s="192">
        <v>0</v>
      </c>
      <c r="I35" s="193" t="s">
        <v>126</v>
      </c>
      <c r="J35" s="194" t="s">
        <v>34</v>
      </c>
    </row>
    <row r="36" spans="1:10" s="83" customFormat="1" ht="141.75" customHeight="1" thickBot="1">
      <c r="A36" s="128" t="s">
        <v>65</v>
      </c>
      <c r="B36" s="142" t="s">
        <v>105</v>
      </c>
      <c r="C36" s="86" t="s">
        <v>9</v>
      </c>
      <c r="D36" s="130">
        <v>0</v>
      </c>
      <c r="E36" s="157">
        <v>0</v>
      </c>
      <c r="F36" s="158">
        <v>0</v>
      </c>
      <c r="G36" s="93">
        <v>0</v>
      </c>
      <c r="H36" s="94"/>
      <c r="I36" s="94" t="s">
        <v>127</v>
      </c>
      <c r="J36" s="96" t="s">
        <v>34</v>
      </c>
    </row>
    <row r="37" spans="1:10" s="83" customFormat="1" ht="84" customHeight="1">
      <c r="A37" s="249" t="s">
        <v>94</v>
      </c>
      <c r="B37" s="227" t="s">
        <v>92</v>
      </c>
      <c r="C37" s="238" t="s">
        <v>37</v>
      </c>
      <c r="D37" s="218">
        <v>170</v>
      </c>
      <c r="E37" s="216">
        <f>E39</f>
        <v>0</v>
      </c>
      <c r="F37" s="216">
        <f>(E37/D37)*100</f>
        <v>0</v>
      </c>
      <c r="G37" s="218">
        <v>220</v>
      </c>
      <c r="H37" s="220">
        <v>220</v>
      </c>
      <c r="I37" s="294" t="s">
        <v>127</v>
      </c>
      <c r="J37" s="222" t="s">
        <v>34</v>
      </c>
    </row>
    <row r="38" spans="1:10" s="83" customFormat="1" ht="93.75" customHeight="1" thickBot="1">
      <c r="A38" s="250"/>
      <c r="B38" s="228"/>
      <c r="C38" s="239"/>
      <c r="D38" s="219"/>
      <c r="E38" s="217"/>
      <c r="F38" s="217"/>
      <c r="G38" s="219"/>
      <c r="H38" s="221"/>
      <c r="I38" s="295"/>
      <c r="J38" s="223"/>
    </row>
    <row r="39" spans="1:10" s="83" customFormat="1" ht="76.5" customHeight="1" thickBot="1">
      <c r="A39" s="144" t="s">
        <v>95</v>
      </c>
      <c r="B39" s="140" t="s">
        <v>93</v>
      </c>
      <c r="C39" s="127" t="s">
        <v>37</v>
      </c>
      <c r="D39" s="93">
        <v>20</v>
      </c>
      <c r="E39" s="88">
        <v>0</v>
      </c>
      <c r="F39" s="88">
        <f>(E39/D39)*100</f>
        <v>0</v>
      </c>
      <c r="G39" s="93">
        <v>20</v>
      </c>
      <c r="H39" s="94">
        <v>20</v>
      </c>
      <c r="I39" s="94" t="s">
        <v>127</v>
      </c>
      <c r="J39" s="96" t="s">
        <v>34</v>
      </c>
    </row>
    <row r="40" spans="1:10" s="126" customFormat="1" ht="108.75" thickBot="1">
      <c r="A40" s="118" t="s">
        <v>45</v>
      </c>
      <c r="B40" s="119" t="s">
        <v>81</v>
      </c>
      <c r="C40" s="120" t="s">
        <v>37</v>
      </c>
      <c r="D40" s="121">
        <f>SUM(D41:D43)</f>
        <v>456</v>
      </c>
      <c r="E40" s="134">
        <f>SUM(E41:E43)</f>
        <v>456</v>
      </c>
      <c r="F40" s="134">
        <f>(E40/D40)*100</f>
        <v>100</v>
      </c>
      <c r="G40" s="122">
        <v>84</v>
      </c>
      <c r="H40" s="123">
        <v>79</v>
      </c>
      <c r="I40" s="124" t="s">
        <v>128</v>
      </c>
      <c r="J40" s="125" t="s">
        <v>106</v>
      </c>
    </row>
    <row r="41" spans="1:10" s="83" customFormat="1" ht="15" customHeight="1">
      <c r="A41" s="236" t="s">
        <v>46</v>
      </c>
      <c r="B41" s="227" t="s">
        <v>82</v>
      </c>
      <c r="C41" s="238" t="s">
        <v>37</v>
      </c>
      <c r="D41" s="218">
        <v>200</v>
      </c>
      <c r="E41" s="216">
        <v>200</v>
      </c>
      <c r="F41" s="216">
        <f>(E41/D41)*100</f>
        <v>100</v>
      </c>
      <c r="G41" s="218">
        <v>188</v>
      </c>
      <c r="H41" s="220">
        <v>132</v>
      </c>
      <c r="I41" s="209" t="s">
        <v>144</v>
      </c>
      <c r="J41" s="229" t="s">
        <v>106</v>
      </c>
    </row>
    <row r="42" spans="1:10" s="83" customFormat="1" ht="77.25" customHeight="1" thickBot="1">
      <c r="A42" s="237"/>
      <c r="B42" s="228"/>
      <c r="C42" s="239"/>
      <c r="D42" s="219"/>
      <c r="E42" s="217"/>
      <c r="F42" s="217"/>
      <c r="G42" s="219"/>
      <c r="H42" s="221"/>
      <c r="I42" s="296"/>
      <c r="J42" s="230"/>
    </row>
    <row r="43" spans="1:10" s="83" customFormat="1" ht="132.75" customHeight="1" thickBot="1">
      <c r="A43" s="84" t="s">
        <v>47</v>
      </c>
      <c r="B43" s="129" t="s">
        <v>83</v>
      </c>
      <c r="C43" s="86" t="s">
        <v>37</v>
      </c>
      <c r="D43" s="130">
        <v>256</v>
      </c>
      <c r="E43" s="101">
        <v>256</v>
      </c>
      <c r="F43" s="101">
        <f>(E43/D43)*100</f>
        <v>100</v>
      </c>
      <c r="G43" s="131">
        <v>134</v>
      </c>
      <c r="H43" s="132">
        <v>119</v>
      </c>
      <c r="I43" s="133" t="s">
        <v>144</v>
      </c>
      <c r="J43" s="96" t="s">
        <v>106</v>
      </c>
    </row>
    <row r="44" spans="1:10" s="126" customFormat="1" ht="88.5" customHeight="1" thickBot="1">
      <c r="A44" s="159" t="s">
        <v>48</v>
      </c>
      <c r="B44" s="124" t="s">
        <v>99</v>
      </c>
      <c r="C44" s="119" t="s">
        <v>37</v>
      </c>
      <c r="D44" s="160">
        <v>0</v>
      </c>
      <c r="E44" s="161">
        <v>0</v>
      </c>
      <c r="F44" s="162">
        <v>0</v>
      </c>
      <c r="G44" s="121">
        <v>0</v>
      </c>
      <c r="H44" s="160">
        <v>0</v>
      </c>
      <c r="I44" s="121"/>
      <c r="J44" s="163" t="s">
        <v>107</v>
      </c>
    </row>
    <row r="45" spans="1:10" s="83" customFormat="1" ht="58.5" customHeight="1" thickBot="1">
      <c r="A45" s="77" t="s">
        <v>97</v>
      </c>
      <c r="B45" s="142" t="s">
        <v>100</v>
      </c>
      <c r="C45" s="86" t="s">
        <v>37</v>
      </c>
      <c r="D45" s="130">
        <v>0</v>
      </c>
      <c r="E45" s="157">
        <v>0</v>
      </c>
      <c r="F45" s="157">
        <v>0</v>
      </c>
      <c r="G45" s="130">
        <v>0</v>
      </c>
      <c r="H45" s="164">
        <v>0</v>
      </c>
      <c r="I45" s="156"/>
      <c r="J45" s="165" t="s">
        <v>108</v>
      </c>
    </row>
    <row r="46" spans="1:10" s="83" customFormat="1" ht="58.5" customHeight="1" thickBot="1">
      <c r="A46" s="77" t="s">
        <v>98</v>
      </c>
      <c r="B46" s="142" t="s">
        <v>101</v>
      </c>
      <c r="C46" s="81" t="s">
        <v>37</v>
      </c>
      <c r="D46" s="136">
        <v>0</v>
      </c>
      <c r="E46" s="166">
        <v>0</v>
      </c>
      <c r="F46" s="138">
        <v>0</v>
      </c>
      <c r="G46" s="167">
        <v>0</v>
      </c>
      <c r="H46" s="137">
        <v>0</v>
      </c>
      <c r="I46" s="130"/>
      <c r="J46" s="168" t="s">
        <v>108</v>
      </c>
    </row>
    <row r="47" spans="1:10" s="70" customFormat="1" ht="173.25" hidden="1" customHeight="1" thickBot="1">
      <c r="A47" s="67" t="s">
        <v>49</v>
      </c>
      <c r="B47" s="71" t="s">
        <v>115</v>
      </c>
      <c r="C47" s="66" t="s">
        <v>50</v>
      </c>
      <c r="D47" s="65">
        <v>0</v>
      </c>
      <c r="E47" s="72">
        <v>0</v>
      </c>
      <c r="F47" s="73">
        <v>0</v>
      </c>
      <c r="G47" s="68">
        <v>0</v>
      </c>
      <c r="H47" s="74">
        <v>0</v>
      </c>
      <c r="I47" s="69" t="s">
        <v>129</v>
      </c>
      <c r="J47" s="75" t="s">
        <v>51</v>
      </c>
    </row>
    <row r="48" spans="1:10" s="83" customFormat="1" ht="75.75" customHeight="1" thickBot="1">
      <c r="A48" s="135"/>
      <c r="B48" s="106" t="s">
        <v>52</v>
      </c>
      <c r="C48" s="107" t="s">
        <v>50</v>
      </c>
      <c r="D48" s="231" t="s">
        <v>151</v>
      </c>
      <c r="E48" s="232"/>
      <c r="F48" s="233"/>
      <c r="G48" s="169">
        <f>G47+G35</f>
        <v>0</v>
      </c>
      <c r="H48" s="170">
        <f>H47+H35</f>
        <v>0</v>
      </c>
      <c r="I48" s="170"/>
      <c r="J48" s="171"/>
    </row>
    <row r="49" spans="1:10" s="83" customFormat="1" ht="54.75" thickBot="1">
      <c r="A49" s="135"/>
      <c r="B49" s="106"/>
      <c r="C49" s="107" t="s">
        <v>35</v>
      </c>
      <c r="D49" s="169">
        <v>0</v>
      </c>
      <c r="E49" s="172">
        <v>0</v>
      </c>
      <c r="F49" s="172">
        <v>0</v>
      </c>
      <c r="G49" s="169">
        <v>0</v>
      </c>
      <c r="H49" s="170">
        <v>0</v>
      </c>
      <c r="I49" s="170"/>
      <c r="J49" s="171"/>
    </row>
    <row r="50" spans="1:10" s="83" customFormat="1" ht="90.75" thickBot="1">
      <c r="A50" s="135"/>
      <c r="B50" s="106"/>
      <c r="C50" s="107" t="s">
        <v>66</v>
      </c>
      <c r="D50" s="169">
        <f>D22+D28</f>
        <v>2700</v>
      </c>
      <c r="E50" s="169">
        <f>E22+E28</f>
        <v>2700</v>
      </c>
      <c r="F50" s="172">
        <f t="shared" ref="F50:F52" si="2">(E50/D50)*100</f>
        <v>100</v>
      </c>
      <c r="G50" s="169">
        <f>G32+G28+G26+G22</f>
        <v>200</v>
      </c>
      <c r="H50" s="170">
        <f>H32+H28+H26+H22</f>
        <v>200</v>
      </c>
      <c r="I50" s="170"/>
      <c r="J50" s="171"/>
    </row>
    <row r="51" spans="1:10" s="83" customFormat="1" ht="90.75" thickBot="1">
      <c r="A51" s="135"/>
      <c r="B51" s="147"/>
      <c r="C51" s="107" t="s">
        <v>33</v>
      </c>
      <c r="D51" s="231" t="s">
        <v>151</v>
      </c>
      <c r="E51" s="232"/>
      <c r="F51" s="233"/>
      <c r="G51" s="169">
        <f>G34+G33+G27</f>
        <v>0</v>
      </c>
      <c r="H51" s="170">
        <f>H34+H33+H27</f>
        <v>0</v>
      </c>
      <c r="I51" s="170"/>
      <c r="J51" s="171"/>
    </row>
    <row r="52" spans="1:10" s="83" customFormat="1" ht="49.5" customHeight="1" thickBot="1">
      <c r="A52" s="135"/>
      <c r="B52" s="147"/>
      <c r="C52" s="107" t="s">
        <v>9</v>
      </c>
      <c r="D52" s="169">
        <f>D8+D16+D30+D40+D44</f>
        <v>1295</v>
      </c>
      <c r="E52" s="169">
        <f>E8+E16+E30+E40+E44</f>
        <v>924.64499999999998</v>
      </c>
      <c r="F52" s="172">
        <f t="shared" si="2"/>
        <v>71.40115830115829</v>
      </c>
      <c r="G52" s="169">
        <f>G43+G41+G40+G39+G37+G36+G30+G25+G21+G20+G19+G18+G17+G16+G15+G14+G13+G12+G11+G10+G9+G8+G44+G45+G46</f>
        <v>1908</v>
      </c>
      <c r="H52" s="170">
        <f>H43+H41+H40+H39+H37+H36+H30+H25+H21+H20+H19+H18+H17+H16+H15+H14+H13+H12+H11+H10+H9+H8+H44+H45+H46</f>
        <v>1814</v>
      </c>
      <c r="I52" s="170"/>
      <c r="J52" s="171"/>
    </row>
    <row r="53" spans="1:10" s="83" customFormat="1" ht="33" customHeight="1" thickBot="1">
      <c r="A53" s="111"/>
      <c r="B53" s="112"/>
      <c r="C53" s="113" t="s">
        <v>53</v>
      </c>
      <c r="D53" s="173">
        <f>D49+D50+D52</f>
        <v>3995</v>
      </c>
      <c r="E53" s="173">
        <f>E49+E50+E52</f>
        <v>3624.645</v>
      </c>
      <c r="F53" s="173">
        <f>(E53/D53)*100</f>
        <v>90.72953692115145</v>
      </c>
      <c r="G53" s="173">
        <f>G48+G49+G50+G51+G52</f>
        <v>2108</v>
      </c>
      <c r="H53" s="174">
        <f>H48+H49+H50+H51+H52</f>
        <v>2014</v>
      </c>
      <c r="I53" s="175"/>
      <c r="J53" s="171"/>
    </row>
    <row r="54" spans="1:10" s="83" customFormat="1" ht="24" customHeight="1" thickTop="1" thickBot="1">
      <c r="A54" s="103" t="s">
        <v>54</v>
      </c>
      <c r="B54" s="224" t="s">
        <v>55</v>
      </c>
      <c r="C54" s="225"/>
      <c r="D54" s="225"/>
      <c r="E54" s="225"/>
      <c r="F54" s="225"/>
      <c r="G54" s="225"/>
      <c r="H54" s="225"/>
      <c r="I54" s="225"/>
      <c r="J54" s="226"/>
    </row>
    <row r="55" spans="1:10" s="83" customFormat="1" ht="90.75" thickBot="1">
      <c r="A55" s="128" t="s">
        <v>56</v>
      </c>
      <c r="B55" s="92" t="s">
        <v>110</v>
      </c>
      <c r="C55" s="145" t="s">
        <v>33</v>
      </c>
      <c r="D55" s="203" t="s">
        <v>146</v>
      </c>
      <c r="E55" s="204"/>
      <c r="F55" s="205"/>
      <c r="G55" s="146"/>
      <c r="H55" s="146"/>
      <c r="I55" s="209" t="s">
        <v>145</v>
      </c>
      <c r="J55" s="200" t="s">
        <v>109</v>
      </c>
    </row>
    <row r="56" spans="1:10" s="83" customFormat="1" ht="90.75" thickBot="1">
      <c r="A56" s="128"/>
      <c r="B56" s="147" t="s">
        <v>57</v>
      </c>
      <c r="C56" s="107" t="s">
        <v>33</v>
      </c>
      <c r="D56" s="206" t="s">
        <v>146</v>
      </c>
      <c r="E56" s="207"/>
      <c r="F56" s="208"/>
      <c r="G56" s="108">
        <v>0</v>
      </c>
      <c r="H56" s="110">
        <v>0</v>
      </c>
      <c r="I56" s="210"/>
      <c r="J56" s="201"/>
    </row>
    <row r="57" spans="1:10" s="83" customFormat="1" ht="112.5" customHeight="1" thickBot="1">
      <c r="A57" s="111"/>
      <c r="B57" s="212" t="s">
        <v>53</v>
      </c>
      <c r="C57" s="213"/>
      <c r="D57" s="206" t="s">
        <v>146</v>
      </c>
      <c r="E57" s="207"/>
      <c r="F57" s="208"/>
      <c r="G57" s="114">
        <f>SUM(G56:G56)</f>
        <v>0</v>
      </c>
      <c r="H57" s="116">
        <f>SUM(H56:H56)</f>
        <v>0</v>
      </c>
      <c r="I57" s="211"/>
      <c r="J57" s="202"/>
    </row>
    <row r="58" spans="1:10" s="83" customFormat="1" ht="54.75" customHeight="1" thickTop="1" thickBot="1">
      <c r="A58" s="103" t="s">
        <v>58</v>
      </c>
      <c r="B58" s="224" t="s">
        <v>111</v>
      </c>
      <c r="C58" s="225"/>
      <c r="D58" s="225"/>
      <c r="E58" s="225"/>
      <c r="F58" s="225"/>
      <c r="G58" s="225"/>
      <c r="H58" s="226"/>
      <c r="I58" s="104"/>
      <c r="J58" s="96"/>
    </row>
    <row r="59" spans="1:10" s="83" customFormat="1" ht="90.75" thickBot="1">
      <c r="A59" s="84" t="s">
        <v>59</v>
      </c>
      <c r="B59" s="92" t="s">
        <v>60</v>
      </c>
      <c r="C59" s="105" t="s">
        <v>33</v>
      </c>
      <c r="D59" s="87">
        <v>20</v>
      </c>
      <c r="E59" s="88">
        <v>20</v>
      </c>
      <c r="F59" s="88">
        <f>(E59/D59)*100</f>
        <v>100</v>
      </c>
      <c r="G59" s="87">
        <v>20</v>
      </c>
      <c r="H59" s="89">
        <v>20</v>
      </c>
      <c r="I59" s="90" t="s">
        <v>142</v>
      </c>
      <c r="J59" s="91" t="s">
        <v>25</v>
      </c>
    </row>
    <row r="60" spans="1:10" s="83" customFormat="1" ht="90.75" thickBot="1">
      <c r="A60" s="84"/>
      <c r="B60" s="106" t="s">
        <v>61</v>
      </c>
      <c r="C60" s="107" t="s">
        <v>33</v>
      </c>
      <c r="D60" s="108">
        <f>D59</f>
        <v>20</v>
      </c>
      <c r="E60" s="109">
        <v>20</v>
      </c>
      <c r="F60" s="88">
        <f>(E60/D60)*100</f>
        <v>100</v>
      </c>
      <c r="G60" s="108">
        <f t="shared" ref="G60:H61" si="3">G59</f>
        <v>20</v>
      </c>
      <c r="H60" s="110">
        <f t="shared" si="3"/>
        <v>20</v>
      </c>
      <c r="I60" s="110"/>
      <c r="J60" s="96"/>
    </row>
    <row r="61" spans="1:10" s="83" customFormat="1" ht="46.5" customHeight="1" thickBot="1">
      <c r="A61" s="111"/>
      <c r="B61" s="112"/>
      <c r="C61" s="113" t="s">
        <v>53</v>
      </c>
      <c r="D61" s="114">
        <f>D60</f>
        <v>20</v>
      </c>
      <c r="E61" s="115">
        <v>20</v>
      </c>
      <c r="F61" s="88">
        <f>(E61/D61)*100</f>
        <v>100</v>
      </c>
      <c r="G61" s="114">
        <f t="shared" si="3"/>
        <v>20</v>
      </c>
      <c r="H61" s="116">
        <f t="shared" si="3"/>
        <v>20</v>
      </c>
      <c r="I61" s="116"/>
      <c r="J61" s="117"/>
    </row>
    <row r="62" spans="1:10" s="83" customFormat="1" ht="73.5" thickTop="1" thickBot="1">
      <c r="A62" s="135"/>
      <c r="B62" s="106" t="s">
        <v>62</v>
      </c>
      <c r="C62" s="176" t="s">
        <v>63</v>
      </c>
      <c r="D62" s="290" t="s">
        <v>151</v>
      </c>
      <c r="E62" s="291"/>
      <c r="F62" s="292"/>
      <c r="G62" s="108" t="e">
        <f>#REF!+G48</f>
        <v>#REF!</v>
      </c>
      <c r="H62" s="110" t="e">
        <f>#REF!+H48</f>
        <v>#REF!</v>
      </c>
      <c r="I62" s="110"/>
      <c r="J62" s="143"/>
    </row>
    <row r="63" spans="1:10" s="83" customFormat="1" ht="57" customHeight="1" thickBot="1">
      <c r="A63" s="135"/>
      <c r="B63" s="106"/>
      <c r="C63" s="176" t="s">
        <v>35</v>
      </c>
      <c r="D63" s="108">
        <v>0</v>
      </c>
      <c r="E63" s="109">
        <v>0</v>
      </c>
      <c r="F63" s="109">
        <v>0</v>
      </c>
      <c r="G63" s="108">
        <f>G49</f>
        <v>0</v>
      </c>
      <c r="H63" s="110">
        <f>H49</f>
        <v>0</v>
      </c>
      <c r="I63" s="110"/>
      <c r="J63" s="143"/>
    </row>
    <row r="64" spans="1:10" s="83" customFormat="1" ht="90.75" thickBot="1">
      <c r="A64" s="135"/>
      <c r="B64" s="106"/>
      <c r="C64" s="176" t="s">
        <v>66</v>
      </c>
      <c r="D64" s="108">
        <f>D50</f>
        <v>2700</v>
      </c>
      <c r="E64" s="108">
        <f>E50</f>
        <v>2700</v>
      </c>
      <c r="F64" s="109">
        <f>(E64/D64)*100</f>
        <v>100</v>
      </c>
      <c r="G64" s="108">
        <f>G50</f>
        <v>200</v>
      </c>
      <c r="H64" s="110">
        <f>H50</f>
        <v>200</v>
      </c>
      <c r="I64" s="110"/>
      <c r="J64" s="143"/>
    </row>
    <row r="65" spans="1:42" s="83" customFormat="1" ht="90.75" thickBot="1">
      <c r="A65" s="135"/>
      <c r="B65" s="92"/>
      <c r="C65" s="176" t="s">
        <v>33</v>
      </c>
      <c r="D65" s="177">
        <f>D60</f>
        <v>20</v>
      </c>
      <c r="E65" s="109">
        <f>E60</f>
        <v>20</v>
      </c>
      <c r="F65" s="109">
        <f>(E65/D65)*100</f>
        <v>100</v>
      </c>
      <c r="G65" s="177">
        <f>G60+G56+G51</f>
        <v>20</v>
      </c>
      <c r="H65" s="178">
        <f>H60+H56+H51</f>
        <v>20</v>
      </c>
      <c r="I65" s="178"/>
      <c r="J65" s="143"/>
    </row>
    <row r="66" spans="1:42" s="83" customFormat="1" ht="37.5" customHeight="1" thickBot="1">
      <c r="A66" s="135"/>
      <c r="B66" s="92"/>
      <c r="C66" s="176" t="s">
        <v>37</v>
      </c>
      <c r="D66" s="109">
        <f>D52</f>
        <v>1295</v>
      </c>
      <c r="E66" s="109">
        <f>E52</f>
        <v>924.64499999999998</v>
      </c>
      <c r="F66" s="109">
        <f>(E66/D66)*100</f>
        <v>71.40115830115829</v>
      </c>
      <c r="G66" s="108">
        <f>G52</f>
        <v>1908</v>
      </c>
      <c r="H66" s="110">
        <f>H52</f>
        <v>1814</v>
      </c>
      <c r="I66" s="110"/>
      <c r="J66" s="143"/>
    </row>
    <row r="67" spans="1:42" s="83" customFormat="1" ht="21.75" customHeight="1">
      <c r="A67" s="179"/>
      <c r="B67" s="129"/>
      <c r="C67" s="180" t="s">
        <v>53</v>
      </c>
      <c r="D67" s="181">
        <f>D63+D64+D65+D66</f>
        <v>4015</v>
      </c>
      <c r="E67" s="181">
        <f>E63+E64+E65+E66</f>
        <v>3644.645</v>
      </c>
      <c r="F67" s="181">
        <f>(E67/D67)*100</f>
        <v>90.775716064757162</v>
      </c>
      <c r="G67" s="182" t="e">
        <f>SUM(G62:G66)</f>
        <v>#REF!</v>
      </c>
      <c r="H67" s="183" t="e">
        <f>SUM(H62:H66)</f>
        <v>#REF!</v>
      </c>
      <c r="I67" s="183"/>
      <c r="J67" s="149"/>
    </row>
    <row r="68" spans="1:42" s="37" customFormat="1">
      <c r="A68" s="32"/>
      <c r="B68" s="33"/>
      <c r="C68" s="34"/>
      <c r="D68" s="35"/>
      <c r="E68" s="35"/>
      <c r="F68" s="35"/>
      <c r="G68" s="35"/>
      <c r="H68" s="35"/>
      <c r="I68" s="35"/>
      <c r="J68" s="61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36"/>
      <c r="AH68" s="36"/>
      <c r="AI68" s="36"/>
      <c r="AJ68" s="36"/>
      <c r="AK68" s="36"/>
      <c r="AL68" s="36"/>
      <c r="AM68" s="36"/>
      <c r="AN68" s="36"/>
      <c r="AO68" s="36"/>
      <c r="AP68" s="36"/>
    </row>
    <row r="69" spans="1:42" s="43" customFormat="1">
      <c r="A69" s="38"/>
      <c r="B69" s="39"/>
      <c r="C69" s="40"/>
      <c r="D69" s="41"/>
      <c r="E69" s="41"/>
      <c r="F69" s="41"/>
      <c r="G69" s="41"/>
      <c r="H69" s="41"/>
      <c r="I69" s="41"/>
      <c r="J69" s="6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</row>
    <row r="70" spans="1:42" s="44" customFormat="1" ht="78.75" customHeight="1">
      <c r="A70" s="214" t="s">
        <v>137</v>
      </c>
      <c r="B70" s="215"/>
      <c r="C70" s="215"/>
      <c r="D70" s="215"/>
      <c r="E70" s="215"/>
      <c r="F70" s="215"/>
      <c r="G70" s="215"/>
      <c r="J70" s="63"/>
    </row>
    <row r="71" spans="1:42" s="43" customFormat="1">
      <c r="A71" s="38"/>
      <c r="B71" s="39"/>
      <c r="C71" s="40"/>
      <c r="D71" s="41"/>
      <c r="E71" s="41"/>
      <c r="F71" s="41"/>
      <c r="G71" s="41"/>
      <c r="H71" s="41"/>
      <c r="I71" s="41"/>
      <c r="J71" s="6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</row>
    <row r="72" spans="1:42" s="43" customFormat="1">
      <c r="A72" s="38"/>
      <c r="B72" s="39"/>
      <c r="C72" s="40"/>
      <c r="D72" s="41"/>
      <c r="E72" s="41"/>
      <c r="F72" s="41"/>
      <c r="G72" s="41"/>
      <c r="H72" s="41"/>
      <c r="I72" s="41"/>
      <c r="J72" s="6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  <c r="AB72" s="42"/>
      <c r="AC72" s="42"/>
      <c r="AD72" s="42"/>
      <c r="AE72" s="42"/>
      <c r="AF72" s="42"/>
      <c r="AG72" s="42"/>
      <c r="AH72" s="42"/>
      <c r="AI72" s="42"/>
      <c r="AJ72" s="42"/>
      <c r="AK72" s="42"/>
      <c r="AL72" s="42"/>
      <c r="AM72" s="42"/>
      <c r="AN72" s="42"/>
      <c r="AO72" s="42"/>
      <c r="AP72" s="42"/>
    </row>
    <row r="73" spans="1:42" s="43" customFormat="1">
      <c r="A73" s="38"/>
      <c r="B73" s="39"/>
      <c r="C73" s="40"/>
      <c r="D73" s="41"/>
      <c r="E73" s="41"/>
      <c r="F73" s="41"/>
      <c r="G73" s="41"/>
      <c r="H73" s="41"/>
      <c r="I73" s="41"/>
      <c r="J73" s="6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</row>
    <row r="74" spans="1:42" s="43" customFormat="1">
      <c r="A74" s="38"/>
      <c r="B74" s="39"/>
      <c r="C74" s="40"/>
      <c r="D74" s="41"/>
      <c r="E74" s="41"/>
      <c r="F74" s="41"/>
      <c r="G74" s="41"/>
      <c r="H74" s="41"/>
      <c r="I74" s="41"/>
      <c r="J74" s="6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</row>
    <row r="75" spans="1:42" s="43" customFormat="1">
      <c r="A75" s="38"/>
      <c r="B75" s="39"/>
      <c r="C75" s="40"/>
      <c r="D75" s="41"/>
      <c r="E75" s="41"/>
      <c r="F75" s="41"/>
      <c r="G75" s="41"/>
      <c r="H75" s="41"/>
      <c r="I75" s="41"/>
      <c r="J75" s="6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</row>
    <row r="76" spans="1:42" s="50" customFormat="1">
      <c r="A76" s="45"/>
      <c r="B76" s="46"/>
      <c r="C76" s="47"/>
      <c r="D76" s="48"/>
      <c r="E76" s="48"/>
      <c r="F76" s="48"/>
      <c r="G76" s="48"/>
      <c r="H76" s="48"/>
      <c r="I76" s="48"/>
      <c r="J76" s="64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</row>
  </sheetData>
  <mergeCells count="64">
    <mergeCell ref="D62:F62"/>
    <mergeCell ref="I22:I23"/>
    <mergeCell ref="I37:I38"/>
    <mergeCell ref="I41:I42"/>
    <mergeCell ref="J6:J7"/>
    <mergeCell ref="I27:I31"/>
    <mergeCell ref="J27:J31"/>
    <mergeCell ref="E1:J1"/>
    <mergeCell ref="A2:J2"/>
    <mergeCell ref="A3:A5"/>
    <mergeCell ref="B3:B5"/>
    <mergeCell ref="C3:C5"/>
    <mergeCell ref="D3:H3"/>
    <mergeCell ref="D4:H4"/>
    <mergeCell ref="J3:J5"/>
    <mergeCell ref="I3:I5"/>
    <mergeCell ref="B22:B23"/>
    <mergeCell ref="A27:A30"/>
    <mergeCell ref="B27:B30"/>
    <mergeCell ref="A6:A7"/>
    <mergeCell ref="B6:H6"/>
    <mergeCell ref="B7:H7"/>
    <mergeCell ref="C24:F24"/>
    <mergeCell ref="D27:F27"/>
    <mergeCell ref="D29:F29"/>
    <mergeCell ref="A34:A35"/>
    <mergeCell ref="A41:A42"/>
    <mergeCell ref="C41:C42"/>
    <mergeCell ref="J22:J23"/>
    <mergeCell ref="C22:C23"/>
    <mergeCell ref="D22:D23"/>
    <mergeCell ref="E22:E23"/>
    <mergeCell ref="F22:F23"/>
    <mergeCell ref="G22:G23"/>
    <mergeCell ref="H22:H23"/>
    <mergeCell ref="D37:D38"/>
    <mergeCell ref="E37:E38"/>
    <mergeCell ref="A37:A38"/>
    <mergeCell ref="B37:B38"/>
    <mergeCell ref="C37:C38"/>
    <mergeCell ref="A22:A23"/>
    <mergeCell ref="A70:G70"/>
    <mergeCell ref="F37:F38"/>
    <mergeCell ref="G37:G38"/>
    <mergeCell ref="H37:H38"/>
    <mergeCell ref="J37:J38"/>
    <mergeCell ref="B58:H58"/>
    <mergeCell ref="B41:B42"/>
    <mergeCell ref="B54:J54"/>
    <mergeCell ref="G41:G42"/>
    <mergeCell ref="H41:H42"/>
    <mergeCell ref="J41:J42"/>
    <mergeCell ref="D41:D42"/>
    <mergeCell ref="E41:E42"/>
    <mergeCell ref="F41:F42"/>
    <mergeCell ref="D48:F48"/>
    <mergeCell ref="D51:F51"/>
    <mergeCell ref="B34:B35"/>
    <mergeCell ref="J55:J57"/>
    <mergeCell ref="D55:F55"/>
    <mergeCell ref="D56:F56"/>
    <mergeCell ref="D57:F57"/>
    <mergeCell ref="I55:I57"/>
    <mergeCell ref="B57:C57"/>
  </mergeCells>
  <pageMargins left="0.27559055118110237" right="0.15748031496062992" top="0.27559055118110237" bottom="0.27559055118110237" header="0.15748031496062992" footer="0.15748031496062992"/>
  <pageSetup paperSize="9" scale="26" fitToHeight="6" orientation="landscape" horizontalDpi="180" verticalDpi="18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2"/>
  <sheetViews>
    <sheetView tabSelected="1" workbookViewId="0">
      <selection activeCell="H8" sqref="H8"/>
    </sheetView>
  </sheetViews>
  <sheetFormatPr defaultRowHeight="12"/>
  <cols>
    <col min="1" max="1" width="4" style="2" customWidth="1"/>
    <col min="2" max="2" width="40.7109375" style="2" customWidth="1"/>
    <col min="3" max="3" width="15.42578125" style="2" hidden="1" customWidth="1"/>
    <col min="4" max="4" width="13.85546875" style="2" hidden="1" customWidth="1"/>
    <col min="5" max="5" width="36" style="2" customWidth="1"/>
    <col min="6" max="6" width="11.85546875" style="2" customWidth="1"/>
    <col min="7" max="7" width="10.42578125" style="2" customWidth="1"/>
    <col min="8" max="8" width="9.140625" style="2"/>
    <col min="9" max="9" width="6" style="2" bestFit="1" customWidth="1"/>
    <col min="10" max="16384" width="9.140625" style="2"/>
  </cols>
  <sheetData>
    <row r="1" spans="1:10">
      <c r="A1" s="1"/>
      <c r="B1" s="1"/>
      <c r="C1" s="1"/>
      <c r="D1" s="1"/>
      <c r="E1" s="1"/>
      <c r="F1" s="1"/>
      <c r="G1" s="1"/>
      <c r="H1" s="1"/>
      <c r="I1" s="1"/>
    </row>
    <row r="2" spans="1:10" ht="8.25" customHeight="1">
      <c r="A2" s="1"/>
      <c r="B2" s="1"/>
      <c r="C2" s="1"/>
      <c r="D2" s="1"/>
      <c r="E2" s="1"/>
      <c r="F2" s="1"/>
      <c r="G2" s="1"/>
      <c r="H2" s="3"/>
      <c r="I2" s="3"/>
    </row>
    <row r="3" spans="1:10" ht="14.25">
      <c r="A3" s="308" t="s">
        <v>123</v>
      </c>
      <c r="B3" s="308"/>
      <c r="C3" s="308"/>
      <c r="D3" s="308"/>
      <c r="E3" s="308"/>
      <c r="F3" s="308"/>
      <c r="G3" s="308"/>
      <c r="H3" s="308"/>
      <c r="I3" s="4"/>
      <c r="J3" s="4"/>
    </row>
    <row r="4" spans="1:10">
      <c r="A4" s="309"/>
      <c r="B4" s="309"/>
      <c r="C4" s="309"/>
      <c r="D4" s="309"/>
      <c r="E4" s="309"/>
      <c r="F4" s="309"/>
      <c r="G4" s="309"/>
      <c r="H4" s="309"/>
    </row>
    <row r="5" spans="1:10" ht="27" customHeight="1">
      <c r="A5" s="307" t="s">
        <v>67</v>
      </c>
      <c r="B5" s="307" t="s">
        <v>68</v>
      </c>
      <c r="C5" s="310" t="s">
        <v>121</v>
      </c>
      <c r="D5" s="311"/>
      <c r="E5" s="307" t="s">
        <v>69</v>
      </c>
      <c r="F5" s="307" t="s">
        <v>70</v>
      </c>
      <c r="G5" s="307" t="s">
        <v>120</v>
      </c>
      <c r="H5" s="305" t="s">
        <v>119</v>
      </c>
      <c r="I5" s="305" t="s">
        <v>154</v>
      </c>
    </row>
    <row r="6" spans="1:10" ht="46.5" customHeight="1">
      <c r="A6" s="307"/>
      <c r="B6" s="307"/>
      <c r="C6" s="5" t="s">
        <v>103</v>
      </c>
      <c r="D6" s="5" t="s">
        <v>122</v>
      </c>
      <c r="E6" s="307"/>
      <c r="F6" s="307"/>
      <c r="G6" s="307"/>
      <c r="H6" s="306"/>
      <c r="I6" s="306"/>
    </row>
    <row r="7" spans="1:10">
      <c r="A7" s="5">
        <v>1</v>
      </c>
      <c r="B7" s="5">
        <v>2</v>
      </c>
      <c r="C7" s="5">
        <v>3</v>
      </c>
      <c r="D7" s="5">
        <v>4</v>
      </c>
      <c r="E7" s="5">
        <v>3</v>
      </c>
      <c r="F7" s="5">
        <v>4</v>
      </c>
      <c r="G7" s="5">
        <v>5</v>
      </c>
      <c r="H7" s="5">
        <v>6</v>
      </c>
      <c r="I7" s="5">
        <v>7</v>
      </c>
    </row>
    <row r="8" spans="1:10" ht="87.75" customHeight="1">
      <c r="A8" s="6" t="s">
        <v>4</v>
      </c>
      <c r="B8" s="7" t="s">
        <v>102</v>
      </c>
      <c r="C8" s="197">
        <v>4015</v>
      </c>
      <c r="D8" s="197">
        <v>0</v>
      </c>
      <c r="E8" s="9" t="s">
        <v>112</v>
      </c>
      <c r="F8" s="10" t="s">
        <v>71</v>
      </c>
      <c r="G8" s="10">
        <v>49</v>
      </c>
      <c r="H8" s="10">
        <v>55</v>
      </c>
      <c r="I8" s="11">
        <v>55.3</v>
      </c>
    </row>
    <row r="9" spans="1:10" ht="68.25" customHeight="1">
      <c r="A9" s="6" t="s">
        <v>54</v>
      </c>
      <c r="B9" s="12" t="s">
        <v>72</v>
      </c>
      <c r="C9" s="8">
        <v>0</v>
      </c>
      <c r="D9" s="8">
        <v>0</v>
      </c>
      <c r="E9" s="13" t="s">
        <v>73</v>
      </c>
      <c r="F9" s="14" t="s">
        <v>71</v>
      </c>
      <c r="G9" s="14">
        <v>6</v>
      </c>
      <c r="H9" s="14">
        <v>6.1</v>
      </c>
      <c r="I9" s="15">
        <v>8</v>
      </c>
    </row>
    <row r="10" spans="1:10" ht="73.5" customHeight="1">
      <c r="A10" s="6" t="s">
        <v>58</v>
      </c>
      <c r="B10" s="12" t="s">
        <v>74</v>
      </c>
      <c r="C10" s="16">
        <v>100</v>
      </c>
      <c r="D10" s="16">
        <v>100</v>
      </c>
      <c r="E10" s="13" t="s">
        <v>75</v>
      </c>
      <c r="F10" s="14" t="s">
        <v>71</v>
      </c>
      <c r="G10" s="14">
        <v>63</v>
      </c>
      <c r="H10" s="14">
        <v>65</v>
      </c>
      <c r="I10" s="14">
        <v>65</v>
      </c>
    </row>
    <row r="12" spans="1:10" s="17" customFormat="1" ht="78.75" customHeight="1">
      <c r="A12" s="303" t="s">
        <v>140</v>
      </c>
      <c r="B12" s="304"/>
      <c r="C12" s="304"/>
      <c r="D12" s="304"/>
      <c r="E12" s="304"/>
      <c r="F12" s="304"/>
      <c r="G12" s="304"/>
      <c r="H12" s="304"/>
    </row>
  </sheetData>
  <mergeCells count="11">
    <mergeCell ref="A12:H12"/>
    <mergeCell ref="I5:I6"/>
    <mergeCell ref="A5:A6"/>
    <mergeCell ref="B5:B6"/>
    <mergeCell ref="A3:H3"/>
    <mergeCell ref="A4:H4"/>
    <mergeCell ref="E5:E6"/>
    <mergeCell ref="F5:F6"/>
    <mergeCell ref="G5:G6"/>
    <mergeCell ref="C5:D5"/>
    <mergeCell ref="H5:H6"/>
  </mergeCells>
  <pageMargins left="0.7" right="0.7" top="0.75" bottom="0.75" header="0.3" footer="0.3"/>
  <pageSetup paperSize="9" scale="94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отчет финанс 1 полугод 2017</vt:lpstr>
      <vt:lpstr>показатель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2018-01-17T12:03:38Z</dcterms:modified>
</cp:coreProperties>
</file>