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20895" windowHeight="10170" activeTab="1"/>
  </bookViews>
  <sheets>
    <sheet name="Отчет за 2017 г." sheetId="1" r:id="rId1"/>
    <sheet name="показатели" sheetId="3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G30" i="1"/>
  <c r="F10"/>
  <c r="F9"/>
  <c r="F8"/>
  <c r="E9"/>
  <c r="E8"/>
  <c r="E33"/>
  <c r="E32" s="1"/>
  <c r="E24"/>
  <c r="E23"/>
  <c r="E16"/>
  <c r="E10" s="1"/>
  <c r="G39"/>
  <c r="G33" s="1"/>
  <c r="F33"/>
  <c r="F32" s="1"/>
  <c r="F24"/>
  <c r="F23"/>
  <c r="G28"/>
  <c r="G25"/>
  <c r="C12" i="3"/>
  <c r="D10"/>
  <c r="C10"/>
  <c r="D8"/>
  <c r="C8"/>
  <c r="G31" i="1"/>
  <c r="G29"/>
  <c r="G17"/>
  <c r="G18"/>
  <c r="G19"/>
  <c r="G20"/>
  <c r="G21"/>
  <c r="G12"/>
  <c r="G13"/>
  <c r="G14"/>
  <c r="G15"/>
  <c r="G11"/>
  <c r="H41"/>
  <c r="I41"/>
  <c r="H42"/>
  <c r="I42"/>
  <c r="H43"/>
  <c r="I43"/>
  <c r="F41" l="1"/>
  <c r="G24"/>
  <c r="G32"/>
  <c r="F42"/>
  <c r="F7"/>
  <c r="G7" s="1"/>
  <c r="F43"/>
  <c r="E22"/>
  <c r="G8"/>
  <c r="G10"/>
  <c r="E41"/>
  <c r="G41" s="1"/>
  <c r="G23"/>
  <c r="G9"/>
  <c r="F22"/>
  <c r="E42"/>
  <c r="G42" s="1"/>
  <c r="G16"/>
  <c r="I40"/>
  <c r="H40"/>
  <c r="E7"/>
  <c r="E43"/>
  <c r="F40" l="1"/>
  <c r="G22"/>
  <c r="G43"/>
  <c r="E40"/>
  <c r="G40" l="1"/>
</calcChain>
</file>

<file path=xl/sharedStrings.xml><?xml version="1.0" encoding="utf-8"?>
<sst xmlns="http://schemas.openxmlformats.org/spreadsheetml/2006/main" count="175" uniqueCount="127">
  <si>
    <t>№ п/п</t>
  </si>
  <si>
    <t>Мероприятия по реализации Программы</t>
  </si>
  <si>
    <t>Перечень стандартных процедур, обеспечивающих выполнение мероприятий, с указанием предельных сроков их исполнения</t>
  </si>
  <si>
    <t>Источники финансирования</t>
  </si>
  <si>
    <t>Ответственный за выполнение мероприятия</t>
  </si>
  <si>
    <t>Результаты выполнения мероприятий Программы</t>
  </si>
  <si>
    <t>1.</t>
  </si>
  <si>
    <t xml:space="preserve">Задача 1.  Оказание адресной социальной помощи по поддержке отдельных категорий граждан </t>
  </si>
  <si>
    <t>Всего:</t>
  </si>
  <si>
    <t>Средства бюджета Ступинского муниципального района</t>
  </si>
  <si>
    <t>Средства бюджета Городского поселения Ступино</t>
  </si>
  <si>
    <t>Средства бюджета Московской области</t>
  </si>
  <si>
    <t>1.1</t>
  </si>
  <si>
    <r>
      <rPr>
        <sz val="12"/>
        <rFont val="Arial"/>
        <family val="2"/>
        <charset val="204"/>
      </rPr>
      <t>Оказание материальной помощи гражданам, оказавшимся в трудной жизненной ситуации</t>
    </r>
    <r>
      <rPr>
        <sz val="12"/>
        <color indexed="10"/>
        <rFont val="Arial"/>
        <family val="2"/>
        <charset val="204"/>
      </rPr>
      <t xml:space="preserve"> </t>
    </r>
  </si>
  <si>
    <t>Рассмотрение обращений лиц, находящихся в трудной жизненной ситуации и нуждающихся в оказании материальной помощи.</t>
  </si>
  <si>
    <t xml:space="preserve"> Средства бюджета Городского поселения Ступино</t>
  </si>
  <si>
    <t>Сокращение численности граждан находящихся в трудной жизненой ситуации</t>
  </si>
  <si>
    <t>1.2</t>
  </si>
  <si>
    <t xml:space="preserve">Единовременные выплаты на приобретение подарочных наборов в связи с юбилеем со дня рождения (90,95 лет) к памятным и праздничным датам </t>
  </si>
  <si>
    <t xml:space="preserve">Формирование списков граждан юбиляров-долгожителей и организация персональных поздравлений к памятным и праздничным датам </t>
  </si>
  <si>
    <t>Организационно-контрольный отдел г.п. Ступино</t>
  </si>
  <si>
    <t>Продолжение традиций чествования долгожителей Ступинского муниципального района</t>
  </si>
  <si>
    <t>1.3</t>
  </si>
  <si>
    <t>Единовременная выплата жителям Ступинского муниципального района, отнесенным к категории юбиляров-долгожителей (90,95 лет)</t>
  </si>
  <si>
    <t>Отдел содействия социальной защите и общественному здравоохранению</t>
  </si>
  <si>
    <t>1.4</t>
  </si>
  <si>
    <t>Оформление подписки на местные СМИ для отдельных категорий граждан</t>
  </si>
  <si>
    <t>Формирование списков малообеспеченных граждан, инвалидов и организация подписки на средства массовой информации</t>
  </si>
  <si>
    <t>Единовременные выплаты и приобретение подарочных наборов</t>
  </si>
  <si>
    <t>1.5</t>
  </si>
  <si>
    <t>Оказание материальной помощи гражданам, попавшим в трудную жизненную ситуацию</t>
  </si>
  <si>
    <t>Сокращение численности граждан находящихся в трудной жизненой сит уации</t>
  </si>
  <si>
    <t>1.6</t>
  </si>
  <si>
    <t>Организация предоставления гражданам Российской Федерации, имеющим место жительства в Ступинском муниципальном районе, субсидий на оплату жилого помещения и коммунальных услуг</t>
  </si>
  <si>
    <t>Организация работы по предоставлению гражданам субсидий на оплату жилого помещения и коммунальных услуг</t>
  </si>
  <si>
    <t>Содействие росту реальных доходов населения за счет предоставления гражданам субсидии на оплату жилого помещения и коммунальных услуг</t>
  </si>
  <si>
    <t>1.6.1</t>
  </si>
  <si>
    <t>Предоставление гражданам субсидий на оплату жилого помещения и коммунальных услуг</t>
  </si>
  <si>
    <t>1.6.2</t>
  </si>
  <si>
    <t>Обеспечение предоставления гражданам субсидий на оплату жилого помещения и коммунальных услуг</t>
  </si>
  <si>
    <t>1.7</t>
  </si>
  <si>
    <t>Субсидирование услуг МУП ПТО «Городские бани» малообеспеченным гражданам, проживающим в домах без удобств (по 200 рублей каждому)</t>
  </si>
  <si>
    <t>Формирование списков малоимущих граждан и организация выдачи талонов на льготное посещение бани</t>
  </si>
  <si>
    <t xml:space="preserve">Средства бюджета городского поселения Ступино    </t>
  </si>
  <si>
    <t>Отдел ЖКХ, содержания территории и благоустройства г.п. Ступино</t>
  </si>
  <si>
    <t>Увеличение числа лиц, относящихся к отдельным категориям, получившим дополнительные меры социальной поддержки</t>
  </si>
  <si>
    <t>1.8</t>
  </si>
  <si>
    <t xml:space="preserve">Единовременная материальная помощь гражданам, оказавшимся в трудной жизненной ситуации и пострадавшим от стихийных бедствий  </t>
  </si>
  <si>
    <t>Выявление лиц, находящихся в трудной жизненной ситуации и нуждающихся в оказании адресной социальной помощи</t>
  </si>
  <si>
    <t>Сокращение численности граждан, находящихся в трудной жизненной ситуации</t>
  </si>
  <si>
    <t>1.9</t>
  </si>
  <si>
    <t>Оказание финансовой помощи отдельным категориям граждан, оказавшимся в трудной жизненной ситуации, по списанию безнадежных долгов по оплате жилищно-коммунальных услуг.</t>
  </si>
  <si>
    <t>Выявление лиц, находящихся в трудной жизненной ситуации и нуждающихся в оказании финансовой помощи</t>
  </si>
  <si>
    <t>2.</t>
  </si>
  <si>
    <t>Задача 2. Организация и проведение мероприятий социальной направленности</t>
  </si>
  <si>
    <t>2.1.1</t>
  </si>
  <si>
    <t>Подготовка и организация проведения праздничных мероприятий, формирование списков приглашенных для участия в них</t>
  </si>
  <si>
    <t>Повышение социального статуса ветеранов и приравненных к ним лиц, преемственность поколений, укрепление института семьи</t>
  </si>
  <si>
    <t>Руководитель администрации гп Ступино</t>
  </si>
  <si>
    <t>2.1.2</t>
  </si>
  <si>
    <t>Поздравление супругов с юбилеем их совместной жизни (50, 55, 60, 65, 70 лет)</t>
  </si>
  <si>
    <t>Формирование списков граждан-юбиляров совместной жизни и организация персональных поздравлений</t>
  </si>
  <si>
    <t>2.2</t>
  </si>
  <si>
    <t>Организация и проведение летней оздоровительной кампании</t>
  </si>
  <si>
    <t>Подготовка и организация летнего отдыха детей</t>
  </si>
  <si>
    <t>Возмещение затрат на организацию летнего отдыха детей</t>
  </si>
  <si>
    <t>3.</t>
  </si>
  <si>
    <t>Задача 3. Поддержка материнства, детства и формирование предпосылок к последующему демографическому росту</t>
  </si>
  <si>
    <t>3.1</t>
  </si>
  <si>
    <t>Пропаганда общественной значимости и ценности семей с двумя и более детьми, положительных примеров семейного воспитания</t>
  </si>
  <si>
    <t>Обеспечение публикаций в СМИ с целью пропаганды общественной значимости и ценности многодетных семей.</t>
  </si>
  <si>
    <t xml:space="preserve">Стимулирование увеличения рождаемости и укрепление института семьи </t>
  </si>
  <si>
    <t>3.2</t>
  </si>
  <si>
    <t>Информационно-аналитическое обеспечение и сопровождение проведения демографической политики</t>
  </si>
  <si>
    <t>3.3</t>
  </si>
  <si>
    <t>Регулярное подробное освещение в средствах массовой информации тем: здоровый образ жизни, активная гражданская позиция, а также повышение общественного престижа устойчивой семьи с несколькими детьми, ответственное отношение к своему здоровью и здоровью членов семьи.</t>
  </si>
  <si>
    <t>3.4</t>
  </si>
  <si>
    <t>Выделение земельных участков многодетным семьям, в том числе под ИЖС</t>
  </si>
  <si>
    <t xml:space="preserve">Рассмотрение обращений многодетных семей </t>
  </si>
  <si>
    <t>Комитет по управлению имуществом</t>
  </si>
  <si>
    <t>3.5</t>
  </si>
  <si>
    <t>Обеспечение полноценным питанием беременных женщин, кормящих матерей и детей в возрасте до 3-х лет</t>
  </si>
  <si>
    <t>Организация закупки и выдачи детского питания.</t>
  </si>
  <si>
    <t>Итого по Программе: в том числе</t>
  </si>
  <si>
    <t>Организационно-контрольный отдел
Отдел бухгалтерского учета и отчетности г.п. Ступино</t>
  </si>
  <si>
    <t>Отдел жилищных субсидий управления ЖКХ и благоустройства администрации Ступинского муниципального района</t>
  </si>
  <si>
    <t>план на 2017</t>
  </si>
  <si>
    <t>Проведение мероприятий посвященных отдельным памятным датам и праздничным датам</t>
  </si>
  <si>
    <t>% вып</t>
  </si>
  <si>
    <t>Задачи, направленные на достижение цели</t>
  </si>
  <si>
    <t>Единица измерения</t>
  </si>
  <si>
    <t>Количество граждан с доходом ниже прожиточного минимума к общему количеству опрошенных людей</t>
  </si>
  <si>
    <t>Сохранение доли числа ветеранов ВОВ, проживающих на территории Ступинского муниципального района и получивших социальную поддержку от числа, состоящих на учете – 100%.</t>
  </si>
  <si>
    <t>Организация и проведение мероприятий социальной направленности</t>
  </si>
  <si>
    <t>Поддержка материнства, детства и формирование предпосылок к последующему демографическому росту</t>
  </si>
  <si>
    <t xml:space="preserve">     </t>
  </si>
  <si>
    <t>Планируемый объем финансирования на решение данной задачи, тыс. руб.</t>
  </si>
  <si>
    <t>Количественные и/или качественные целевый показатели, характеризующие достижение целей и решение задач</t>
  </si>
  <si>
    <t>Всего</t>
  </si>
  <si>
    <t>Оказание адресной социальной помощи по поддержке отдельных категорий граждан</t>
  </si>
  <si>
    <t>%</t>
  </si>
  <si>
    <t xml:space="preserve"> </t>
  </si>
  <si>
    <t>Индекс социальной обстановки (количество граждан положительно оценивающих уровень проведения мероприятий от общего числа опрошенных)</t>
  </si>
  <si>
    <t>увеличение доли числа ветеранов ВОВ, инвалидов, пожилых и малоимущих граждан, участвующих в культурно-массовых мероприятиях района, на 10% за весь период реализации;</t>
  </si>
  <si>
    <t>Доля рождения вторых детей</t>
  </si>
  <si>
    <t>40,8</t>
  </si>
  <si>
    <t>Доля рождения третьих детей</t>
  </si>
  <si>
    <t>19,5</t>
  </si>
  <si>
    <t>Бесплатное выделение земельных участков многодетным семьям, в том числе для ИЖС</t>
  </si>
  <si>
    <t>Объем финансирования руб.)</t>
  </si>
  <si>
    <t>План 2017 год</t>
  </si>
  <si>
    <t>Базовый показ. (2016 г.)</t>
  </si>
  <si>
    <t>Бюджет Ступинского муницип. района</t>
  </si>
  <si>
    <t>Обращений не поступало</t>
  </si>
  <si>
    <t>Исполнение по фактической заявке</t>
  </si>
  <si>
    <t>Результаты выполнения</t>
  </si>
  <si>
    <t>Документы в стадии оформления</t>
  </si>
  <si>
    <t>40,9</t>
  </si>
  <si>
    <t>15,6</t>
  </si>
  <si>
    <t>факт 9 мес.</t>
  </si>
  <si>
    <r>
      <rPr>
        <sz val="16"/>
        <color theme="1"/>
        <rFont val="Arial"/>
        <family val="2"/>
        <charset val="204"/>
      </rPr>
      <t xml:space="preserve">Начальник управления содействия 
социальной защите
и общественному здравоохранению                                                                                                В.В. Никитин  </t>
    </r>
    <r>
      <rPr>
        <sz val="11"/>
        <color theme="1"/>
        <rFont val="Arial"/>
        <family val="2"/>
        <charset val="204"/>
      </rPr>
      <t xml:space="preserve">
</t>
    </r>
  </si>
  <si>
    <t xml:space="preserve"> Отчет по выполнение мероприятий за 2017 год  Программы «Дополнительные меры социальной поддержки отдельных категорий жителей Ступинского муниципального района на 2017-2021 годы»</t>
  </si>
  <si>
    <t xml:space="preserve">Оказание автотранспортных услуг (проведение мероприятий, посвященных празднованию Нового года и Рождества Христова, для детей-инвалидов, детей из малообеспеченных семей, воспитанников государственных учреждений социального обслуживания Московской области)  </t>
  </si>
  <si>
    <t>2.3</t>
  </si>
  <si>
    <t xml:space="preserve"> Отчет по ожидаемым результатам реализации программы 2017 год</t>
  </si>
  <si>
    <r>
      <rPr>
        <sz val="14"/>
        <color theme="1"/>
        <rFont val="Arial"/>
        <family val="2"/>
        <charset val="204"/>
      </rPr>
      <t xml:space="preserve">Начальниккправления содействия 
социальной защите
и общественному здравоохранению                                               В.В. Никитин  </t>
    </r>
    <r>
      <rPr>
        <sz val="11"/>
        <color theme="1"/>
        <rFont val="Arial"/>
        <family val="2"/>
        <charset val="204"/>
      </rPr>
      <t xml:space="preserve">
</t>
    </r>
  </si>
  <si>
    <t>Факт  2017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</si>
</sst>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_ ;\-#,##0.00\ "/>
  </numFmts>
  <fonts count="23">
    <font>
      <sz val="11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rgb="FFFF0000"/>
      <name val="Arial"/>
      <family val="2"/>
      <charset val="204"/>
    </font>
    <font>
      <sz val="12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4"/>
      <color indexed="8"/>
      <name val="Arial"/>
      <family val="2"/>
      <charset val="204"/>
    </font>
    <font>
      <i/>
      <sz val="14"/>
      <color theme="1"/>
      <name val="Arial"/>
      <family val="2"/>
      <charset val="204"/>
    </font>
    <font>
      <b/>
      <i/>
      <sz val="14"/>
      <color theme="1"/>
      <name val="Arial"/>
      <family val="2"/>
      <charset val="204"/>
    </font>
    <font>
      <i/>
      <sz val="14"/>
      <color indexed="8"/>
      <name val="Arial"/>
      <family val="2"/>
      <charset val="204"/>
    </font>
    <font>
      <i/>
      <sz val="14"/>
      <name val="Arial"/>
      <family val="2"/>
      <charset val="204"/>
    </font>
    <font>
      <sz val="14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b/>
      <sz val="16"/>
      <color indexed="8"/>
      <name val="Arial"/>
      <family val="2"/>
      <charset val="204"/>
    </font>
    <font>
      <b/>
      <sz val="18"/>
      <color indexed="8"/>
      <name val="Arial"/>
      <family val="2"/>
      <charset val="204"/>
    </font>
    <font>
      <sz val="18"/>
      <color theme="1"/>
      <name val="Arial"/>
      <family val="2"/>
      <charset val="204"/>
    </font>
    <font>
      <sz val="16"/>
      <color indexed="8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1"/>
      <color rgb="FFFF0000"/>
      <name val="Arial"/>
      <family val="2"/>
      <charset val="204"/>
    </font>
    <font>
      <b/>
      <i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left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8" fillId="0" borderId="0" xfId="0" applyFont="1"/>
    <xf numFmtId="0" fontId="8" fillId="2" borderId="0" xfId="0" applyFont="1" applyFill="1"/>
    <xf numFmtId="0" fontId="8" fillId="0" borderId="0" xfId="0" applyFont="1" applyAlignment="1"/>
    <xf numFmtId="0" fontId="8" fillId="0" borderId="0" xfId="0" applyFont="1" applyAlignment="1">
      <alignment vertical="top"/>
    </xf>
    <xf numFmtId="0" fontId="10" fillId="2" borderId="0" xfId="0" applyFont="1" applyFill="1"/>
    <xf numFmtId="0" fontId="6" fillId="2" borderId="1" xfId="0" applyFont="1" applyFill="1" applyBorder="1" applyAlignment="1">
      <alignment horizontal="center" vertical="top"/>
    </xf>
    <xf numFmtId="165" fontId="6" fillId="2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/>
    </xf>
    <xf numFmtId="0" fontId="18" fillId="0" borderId="0" xfId="0" applyFont="1"/>
    <xf numFmtId="0" fontId="20" fillId="0" borderId="0" xfId="0" applyFont="1"/>
    <xf numFmtId="164" fontId="2" fillId="2" borderId="5" xfId="0" applyNumberFormat="1" applyFont="1" applyFill="1" applyBorder="1" applyAlignment="1">
      <alignment horizontal="center" vertical="top" wrapText="1"/>
    </xf>
    <xf numFmtId="164" fontId="2" fillId="2" borderId="7" xfId="0" applyNumberFormat="1" applyFont="1" applyFill="1" applyBorder="1" applyAlignment="1">
      <alignment horizontal="center" vertical="top" wrapText="1"/>
    </xf>
    <xf numFmtId="164" fontId="2" fillId="2" borderId="8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164" fontId="1" fillId="4" borderId="1" xfId="0" applyNumberFormat="1" applyFont="1" applyFill="1" applyBorder="1" applyAlignment="1">
      <alignment horizontal="center" vertical="top" wrapText="1"/>
    </xf>
    <xf numFmtId="164" fontId="1" fillId="4" borderId="5" xfId="0" applyNumberFormat="1" applyFont="1" applyFill="1" applyBorder="1" applyAlignment="1">
      <alignment horizontal="center" vertical="top" wrapText="1"/>
    </xf>
    <xf numFmtId="164" fontId="1" fillId="4" borderId="7" xfId="0" applyNumberFormat="1" applyFont="1" applyFill="1" applyBorder="1" applyAlignment="1">
      <alignment horizontal="center" vertical="top" wrapText="1"/>
    </xf>
    <xf numFmtId="164" fontId="1" fillId="4" borderId="8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/>
    <xf numFmtId="0" fontId="11" fillId="4" borderId="1" xfId="0" applyFont="1" applyFill="1" applyBorder="1" applyAlignment="1">
      <alignment horizontal="center" vertical="top"/>
    </xf>
    <xf numFmtId="164" fontId="9" fillId="4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center" vertical="top" wrapText="1"/>
    </xf>
    <xf numFmtId="164" fontId="9" fillId="4" borderId="5" xfId="0" applyNumberFormat="1" applyFont="1" applyFill="1" applyBorder="1" applyAlignment="1">
      <alignment horizontal="center" vertical="top" wrapText="1"/>
    </xf>
    <xf numFmtId="164" fontId="9" fillId="4" borderId="7" xfId="0" applyNumberFormat="1" applyFont="1" applyFill="1" applyBorder="1" applyAlignment="1">
      <alignment horizontal="center" vertical="top" wrapText="1"/>
    </xf>
    <xf numFmtId="164" fontId="9" fillId="4" borderId="8" xfId="0" applyNumberFormat="1" applyFont="1" applyFill="1" applyBorder="1" applyAlignment="1">
      <alignment horizontal="center" vertical="top" wrapText="1"/>
    </xf>
    <xf numFmtId="164" fontId="2" fillId="2" borderId="5" xfId="0" applyNumberFormat="1" applyFont="1" applyFill="1" applyBorder="1" applyAlignment="1">
      <alignment horizontal="center" vertical="top" wrapText="1"/>
    </xf>
    <xf numFmtId="0" fontId="21" fillId="0" borderId="0" xfId="0" applyFont="1" applyAlignment="1">
      <alignment vertical="top"/>
    </xf>
    <xf numFmtId="0" fontId="4" fillId="2" borderId="1" xfId="0" applyFont="1" applyFill="1" applyBorder="1" applyAlignment="1">
      <alignment horizontal="center" vertical="top" wrapText="1"/>
    </xf>
    <xf numFmtId="0" fontId="22" fillId="4" borderId="1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center" vertical="top" wrapText="1"/>
    </xf>
    <xf numFmtId="0" fontId="22" fillId="4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/>
    </xf>
    <xf numFmtId="166" fontId="6" fillId="2" borderId="1" xfId="0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164" fontId="2" fillId="2" borderId="5" xfId="0" applyNumberFormat="1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0" fillId="0" borderId="0" xfId="0" applyAlignment="1"/>
    <xf numFmtId="0" fontId="1" fillId="4" borderId="5" xfId="0" applyFont="1" applyFill="1" applyBorder="1" applyAlignment="1">
      <alignment horizontal="center" vertical="top" wrapText="1"/>
    </xf>
    <xf numFmtId="0" fontId="8" fillId="4" borderId="8" xfId="0" applyFont="1" applyFill="1" applyBorder="1"/>
    <xf numFmtId="49" fontId="2" fillId="2" borderId="5" xfId="0" applyNumberFormat="1" applyFont="1" applyFill="1" applyBorder="1" applyAlignment="1">
      <alignment horizontal="center" vertical="top" wrapText="1"/>
    </xf>
    <xf numFmtId="0" fontId="8" fillId="2" borderId="8" xfId="0" applyFont="1" applyFill="1" applyBorder="1"/>
    <xf numFmtId="0" fontId="2" fillId="2" borderId="5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top" wrapText="1"/>
    </xf>
    <xf numFmtId="0" fontId="9" fillId="4" borderId="3" xfId="0" applyFont="1" applyFill="1" applyBorder="1" applyAlignment="1">
      <alignment horizontal="left" vertical="top" wrapText="1"/>
    </xf>
    <xf numFmtId="0" fontId="9" fillId="4" borderId="4" xfId="0" applyFont="1" applyFill="1" applyBorder="1" applyAlignment="1">
      <alignment horizontal="left" vertical="top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8" fillId="0" borderId="8" xfId="0" applyFont="1" applyBorder="1"/>
    <xf numFmtId="164" fontId="2" fillId="2" borderId="9" xfId="0" applyNumberFormat="1" applyFont="1" applyFill="1" applyBorder="1" applyAlignment="1">
      <alignment horizontal="center" vertical="top" wrapText="1"/>
    </xf>
    <xf numFmtId="164" fontId="2" fillId="2" borderId="10" xfId="0" applyNumberFormat="1" applyFont="1" applyFill="1" applyBorder="1" applyAlignment="1">
      <alignment horizontal="center" vertical="top" wrapText="1"/>
    </xf>
    <xf numFmtId="164" fontId="2" fillId="2" borderId="11" xfId="0" applyNumberFormat="1" applyFont="1" applyFill="1" applyBorder="1" applyAlignment="1">
      <alignment horizontal="center" vertical="top" wrapText="1"/>
    </xf>
    <xf numFmtId="164" fontId="2" fillId="2" borderId="12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2" borderId="8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8" fillId="2" borderId="7" xfId="0" applyFont="1" applyFill="1" applyBorder="1"/>
    <xf numFmtId="0" fontId="8" fillId="2" borderId="7" xfId="0" applyFont="1" applyFill="1" applyBorder="1" applyAlignment="1">
      <alignment vertical="top"/>
    </xf>
    <xf numFmtId="0" fontId="8" fillId="2" borderId="8" xfId="0" applyFont="1" applyFill="1" applyBorder="1" applyAlignment="1">
      <alignment vertical="top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vertical="top"/>
    </xf>
    <xf numFmtId="0" fontId="6" fillId="2" borderId="8" xfId="0" applyFont="1" applyFill="1" applyBorder="1" applyAlignment="1">
      <alignment vertical="top"/>
    </xf>
    <xf numFmtId="164" fontId="2" fillId="2" borderId="5" xfId="0" applyNumberFormat="1" applyFont="1" applyFill="1" applyBorder="1" applyAlignment="1">
      <alignment horizontal="center" vertical="top" wrapText="1"/>
    </xf>
    <xf numFmtId="164" fontId="2" fillId="2" borderId="7" xfId="0" applyNumberFormat="1" applyFont="1" applyFill="1" applyBorder="1" applyAlignment="1">
      <alignment horizontal="center" vertical="top" wrapText="1"/>
    </xf>
    <xf numFmtId="164" fontId="2" fillId="2" borderId="8" xfId="0" applyNumberFormat="1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left" vertical="top" wrapText="1"/>
    </xf>
    <xf numFmtId="0" fontId="1" fillId="4" borderId="8" xfId="0" applyFont="1" applyFill="1" applyBorder="1" applyAlignment="1">
      <alignment horizontal="left" vertical="top" wrapText="1"/>
    </xf>
    <xf numFmtId="0" fontId="8" fillId="4" borderId="7" xfId="0" applyFont="1" applyFill="1" applyBorder="1" applyAlignment="1">
      <alignment horizontal="left"/>
    </xf>
    <xf numFmtId="0" fontId="8" fillId="4" borderId="8" xfId="0" applyFont="1" applyFill="1" applyBorder="1" applyAlignment="1">
      <alignment horizontal="left"/>
    </xf>
    <xf numFmtId="0" fontId="7" fillId="4" borderId="5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164" fontId="1" fillId="4" borderId="5" xfId="0" applyNumberFormat="1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3" xfId="0" applyFont="1" applyBorder="1"/>
    <xf numFmtId="0" fontId="8" fillId="0" borderId="4" xfId="0" applyFont="1" applyBorder="1"/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1" fillId="2" borderId="5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8" fillId="4" borderId="7" xfId="0" applyFont="1" applyFill="1" applyBorder="1"/>
    <xf numFmtId="0" fontId="7" fillId="4" borderId="5" xfId="0" applyFont="1" applyFill="1" applyBorder="1" applyAlignment="1">
      <alignment horizontal="center" vertical="top" wrapText="1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1" fillId="2" borderId="5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8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164" fontId="2" fillId="0" borderId="7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40;&#1056;&#1048;&#1053;&#1040;/&#1055;&#1088;&#1086;&#1075;&#1088;&#1072;&#1084;&#1084;&#1099;/&#1055;&#1088;&#1080;&#1083;&#1086;&#1078;&#1077;&#1085;&#1080;&#1103;%201,2,3,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зультаты - ф 3"/>
      <sheetName val="Перечень мероприятий - ф 1"/>
      <sheetName val="Финансирование - ф 2"/>
      <sheetName val="Показ .эф. - ф 4"/>
    </sheetNames>
    <sheetDataSet>
      <sheetData sheetId="0" refreshError="1"/>
      <sheetData sheetId="1">
        <row r="10">
          <cell r="F10">
            <v>311795</v>
          </cell>
        </row>
        <row r="11">
          <cell r="F11">
            <v>2550</v>
          </cell>
        </row>
        <row r="25">
          <cell r="F25">
            <v>26500</v>
          </cell>
        </row>
        <row r="26">
          <cell r="F26">
            <v>750</v>
          </cell>
        </row>
        <row r="35">
          <cell r="F35">
            <v>111691.90000000001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"/>
  <sheetViews>
    <sheetView zoomScale="60" zoomScaleNormal="60" workbookViewId="0">
      <selection activeCell="B22" sqref="B22:B24"/>
    </sheetView>
  </sheetViews>
  <sheetFormatPr defaultRowHeight="14.25"/>
  <cols>
    <col min="1" max="1" width="7.140625" style="34" customWidth="1"/>
    <col min="2" max="2" width="63.28515625" style="34" customWidth="1"/>
    <col min="3" max="3" width="48.5703125" style="43" customWidth="1"/>
    <col min="4" max="4" width="33.5703125" style="34" customWidth="1"/>
    <col min="5" max="5" width="22.7109375" style="37" customWidth="1"/>
    <col min="6" max="6" width="22.85546875" style="73" customWidth="1"/>
    <col min="7" max="7" width="14.140625" style="34" customWidth="1"/>
    <col min="8" max="9" width="0" style="34" hidden="1" customWidth="1"/>
    <col min="10" max="10" width="22" style="34" customWidth="1"/>
    <col min="11" max="11" width="28.7109375" style="51" customWidth="1"/>
    <col min="12" max="12" width="20.85546875" style="34" hidden="1" customWidth="1"/>
    <col min="13" max="16384" width="9.140625" style="34"/>
  </cols>
  <sheetData>
    <row r="1" spans="1:12" ht="24" customHeight="1"/>
    <row r="2" spans="1:12" ht="23.25" customHeight="1"/>
    <row r="3" spans="1:12" s="44" customFormat="1" ht="87.75" customHeight="1">
      <c r="A3" s="157" t="s">
        <v>121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</row>
    <row r="4" spans="1:12" ht="36.75" customHeight="1">
      <c r="A4" s="158" t="s">
        <v>0</v>
      </c>
      <c r="B4" s="158" t="s">
        <v>1</v>
      </c>
      <c r="C4" s="160" t="s">
        <v>2</v>
      </c>
      <c r="D4" s="158" t="s">
        <v>3</v>
      </c>
      <c r="E4" s="162" t="s">
        <v>109</v>
      </c>
      <c r="F4" s="163"/>
      <c r="G4" s="163"/>
      <c r="H4" s="163"/>
      <c r="I4" s="164"/>
      <c r="J4" s="167" t="s">
        <v>115</v>
      </c>
      <c r="K4" s="165" t="s">
        <v>4</v>
      </c>
      <c r="L4" s="158" t="s">
        <v>5</v>
      </c>
    </row>
    <row r="5" spans="1:12" ht="51" customHeight="1">
      <c r="A5" s="159"/>
      <c r="B5" s="159"/>
      <c r="C5" s="161"/>
      <c r="D5" s="159"/>
      <c r="E5" s="32" t="s">
        <v>86</v>
      </c>
      <c r="F5" s="78" t="s">
        <v>119</v>
      </c>
      <c r="G5" s="2" t="s">
        <v>88</v>
      </c>
      <c r="H5" s="1"/>
      <c r="I5" s="1"/>
      <c r="J5" s="168"/>
      <c r="K5" s="166"/>
      <c r="L5" s="159"/>
    </row>
    <row r="6" spans="1:12" ht="15">
      <c r="A6" s="53">
        <v>1</v>
      </c>
      <c r="B6" s="53">
        <v>2</v>
      </c>
      <c r="C6" s="54">
        <v>3</v>
      </c>
      <c r="D6" s="53">
        <v>4</v>
      </c>
      <c r="E6" s="55">
        <v>5</v>
      </c>
      <c r="F6" s="79">
        <v>7</v>
      </c>
      <c r="G6" s="53">
        <v>8</v>
      </c>
      <c r="H6" s="53"/>
      <c r="I6" s="53"/>
      <c r="J6" s="53">
        <v>9</v>
      </c>
      <c r="K6" s="56">
        <v>10</v>
      </c>
      <c r="L6" s="1">
        <v>10</v>
      </c>
    </row>
    <row r="7" spans="1:12" s="35" customFormat="1" ht="18.75">
      <c r="A7" s="94" t="s">
        <v>6</v>
      </c>
      <c r="B7" s="101" t="s">
        <v>7</v>
      </c>
      <c r="C7" s="101"/>
      <c r="D7" s="57" t="s">
        <v>8</v>
      </c>
      <c r="E7" s="58">
        <f t="shared" ref="E7" si="0">SUM(E8:E10)</f>
        <v>59767</v>
      </c>
      <c r="F7" s="75">
        <f>F8+F9+F10</f>
        <v>52147.600999999995</v>
      </c>
      <c r="G7" s="59">
        <f>(F7/E7)*100</f>
        <v>87.251494972141813</v>
      </c>
      <c r="H7" s="59"/>
      <c r="I7" s="59"/>
      <c r="J7" s="60"/>
      <c r="K7" s="152"/>
      <c r="L7" s="169"/>
    </row>
    <row r="8" spans="1:12" s="35" customFormat="1" ht="84.75" customHeight="1">
      <c r="A8" s="146"/>
      <c r="B8" s="148"/>
      <c r="C8" s="150"/>
      <c r="D8" s="57" t="s">
        <v>9</v>
      </c>
      <c r="E8" s="58">
        <f>E13+E15</f>
        <v>510</v>
      </c>
      <c r="F8" s="75">
        <f>F13+F15</f>
        <v>409.19099999999997</v>
      </c>
      <c r="G8" s="59">
        <f>(F8/E8)*100</f>
        <v>80.233529411764707</v>
      </c>
      <c r="H8" s="59"/>
      <c r="I8" s="59"/>
      <c r="J8" s="61"/>
      <c r="K8" s="153"/>
      <c r="L8" s="170"/>
    </row>
    <row r="9" spans="1:12" s="35" customFormat="1" ht="58.5" customHeight="1">
      <c r="A9" s="146"/>
      <c r="B9" s="148"/>
      <c r="C9" s="150"/>
      <c r="D9" s="57" t="s">
        <v>10</v>
      </c>
      <c r="E9" s="58">
        <f>E11+E12+E14+E19+E20+E21</f>
        <v>1750</v>
      </c>
      <c r="F9" s="75">
        <f>F11+F12+F14+F19+F20+F21</f>
        <v>579.80999999999995</v>
      </c>
      <c r="G9" s="59">
        <f t="shared" ref="G9:G10" si="1">(F9/E9)*100</f>
        <v>33.131999999999998</v>
      </c>
      <c r="H9" s="59"/>
      <c r="I9" s="59"/>
      <c r="J9" s="61"/>
      <c r="K9" s="153"/>
      <c r="L9" s="170"/>
    </row>
    <row r="10" spans="1:12" s="35" customFormat="1" ht="47.25" customHeight="1">
      <c r="A10" s="147"/>
      <c r="B10" s="149"/>
      <c r="C10" s="151"/>
      <c r="D10" s="57" t="s">
        <v>11</v>
      </c>
      <c r="E10" s="58">
        <f>E16</f>
        <v>57507</v>
      </c>
      <c r="F10" s="75">
        <f>F16</f>
        <v>51158.6</v>
      </c>
      <c r="G10" s="59">
        <f t="shared" si="1"/>
        <v>88.960648268906397</v>
      </c>
      <c r="H10" s="59"/>
      <c r="I10" s="59"/>
      <c r="J10" s="62"/>
      <c r="K10" s="154"/>
      <c r="L10" s="171"/>
    </row>
    <row r="11" spans="1:12" s="35" customFormat="1" ht="87" customHeight="1">
      <c r="A11" s="3" t="s">
        <v>12</v>
      </c>
      <c r="B11" s="4" t="s">
        <v>13</v>
      </c>
      <c r="C11" s="41" t="s">
        <v>14</v>
      </c>
      <c r="D11" s="5" t="s">
        <v>15</v>
      </c>
      <c r="E11" s="30">
        <v>300</v>
      </c>
      <c r="F11" s="74">
        <v>183.6</v>
      </c>
      <c r="G11" s="6">
        <f t="shared" ref="G11:G25" si="2">(F11/E11)*100</f>
        <v>61.199999999999996</v>
      </c>
      <c r="H11" s="7"/>
      <c r="I11" s="7"/>
      <c r="J11" s="7" t="s">
        <v>114</v>
      </c>
      <c r="K11" s="26" t="s">
        <v>84</v>
      </c>
      <c r="L11" s="9" t="s">
        <v>16</v>
      </c>
    </row>
    <row r="12" spans="1:12" s="35" customFormat="1" ht="69.75" customHeight="1">
      <c r="A12" s="22" t="s">
        <v>17</v>
      </c>
      <c r="B12" s="9" t="s">
        <v>18</v>
      </c>
      <c r="C12" s="98" t="s">
        <v>19</v>
      </c>
      <c r="D12" s="2" t="s">
        <v>10</v>
      </c>
      <c r="E12" s="30">
        <v>200</v>
      </c>
      <c r="F12" s="74">
        <v>89.96</v>
      </c>
      <c r="G12" s="6">
        <f t="shared" si="2"/>
        <v>44.98</v>
      </c>
      <c r="H12" s="7"/>
      <c r="I12" s="7"/>
      <c r="J12" s="7" t="s">
        <v>114</v>
      </c>
      <c r="K12" s="26" t="s">
        <v>20</v>
      </c>
      <c r="L12" s="98" t="s">
        <v>21</v>
      </c>
    </row>
    <row r="13" spans="1:12" s="35" customFormat="1" ht="64.5" customHeight="1">
      <c r="A13" s="28" t="s">
        <v>22</v>
      </c>
      <c r="B13" s="27" t="s">
        <v>23</v>
      </c>
      <c r="C13" s="99"/>
      <c r="D13" s="5" t="s">
        <v>9</v>
      </c>
      <c r="E13" s="30">
        <v>10</v>
      </c>
      <c r="F13" s="74">
        <v>7.5</v>
      </c>
      <c r="G13" s="6">
        <f t="shared" si="2"/>
        <v>75</v>
      </c>
      <c r="H13" s="7"/>
      <c r="I13" s="7"/>
      <c r="J13" s="7"/>
      <c r="K13" s="26" t="s">
        <v>24</v>
      </c>
      <c r="L13" s="97"/>
    </row>
    <row r="14" spans="1:12" s="35" customFormat="1" ht="65.25" customHeight="1">
      <c r="A14" s="3" t="s">
        <v>25</v>
      </c>
      <c r="B14" s="10" t="s">
        <v>26</v>
      </c>
      <c r="C14" s="15" t="s">
        <v>27</v>
      </c>
      <c r="D14" s="5" t="s">
        <v>15</v>
      </c>
      <c r="E14" s="30">
        <v>100</v>
      </c>
      <c r="F14" s="74">
        <v>100</v>
      </c>
      <c r="G14" s="6">
        <f t="shared" si="2"/>
        <v>100</v>
      </c>
      <c r="H14" s="7"/>
      <c r="I14" s="7"/>
      <c r="J14" s="7"/>
      <c r="K14" s="26" t="s">
        <v>20</v>
      </c>
      <c r="L14" s="11" t="s">
        <v>28</v>
      </c>
    </row>
    <row r="15" spans="1:12" s="35" customFormat="1" ht="84" customHeight="1">
      <c r="A15" s="25" t="s">
        <v>29</v>
      </c>
      <c r="B15" s="23" t="s">
        <v>30</v>
      </c>
      <c r="C15" s="41" t="s">
        <v>14</v>
      </c>
      <c r="D15" s="5" t="s">
        <v>9</v>
      </c>
      <c r="E15" s="30">
        <v>500</v>
      </c>
      <c r="F15" s="74">
        <v>401.69099999999997</v>
      </c>
      <c r="G15" s="6">
        <f t="shared" si="2"/>
        <v>80.338199999999986</v>
      </c>
      <c r="H15" s="7"/>
      <c r="I15" s="7"/>
      <c r="J15" s="7"/>
      <c r="K15" s="26" t="s">
        <v>24</v>
      </c>
      <c r="L15" s="5" t="s">
        <v>31</v>
      </c>
    </row>
    <row r="16" spans="1:12" s="35" customFormat="1" ht="93.75" customHeight="1">
      <c r="A16" s="3" t="s">
        <v>32</v>
      </c>
      <c r="B16" s="5" t="s">
        <v>33</v>
      </c>
      <c r="C16" s="98" t="s">
        <v>34</v>
      </c>
      <c r="D16" s="100" t="s">
        <v>11</v>
      </c>
      <c r="E16" s="30">
        <f>E17+E18</f>
        <v>57507</v>
      </c>
      <c r="F16" s="74">
        <v>51158.6</v>
      </c>
      <c r="G16" s="6">
        <f t="shared" si="2"/>
        <v>88.960648268906397</v>
      </c>
      <c r="H16" s="7"/>
      <c r="I16" s="7"/>
      <c r="J16" s="46"/>
      <c r="K16" s="120" t="s">
        <v>85</v>
      </c>
      <c r="L16" s="100" t="s">
        <v>35</v>
      </c>
    </row>
    <row r="17" spans="1:12" s="35" customFormat="1" ht="52.5" customHeight="1">
      <c r="A17" s="3" t="s">
        <v>36</v>
      </c>
      <c r="B17" s="5" t="s">
        <v>37</v>
      </c>
      <c r="C17" s="132"/>
      <c r="D17" s="137"/>
      <c r="E17" s="30">
        <v>52455</v>
      </c>
      <c r="F17" s="74">
        <v>46106.6</v>
      </c>
      <c r="G17" s="6">
        <f t="shared" si="2"/>
        <v>87.897435897435898</v>
      </c>
      <c r="H17" s="7"/>
      <c r="I17" s="7"/>
      <c r="J17" s="47"/>
      <c r="K17" s="139"/>
      <c r="L17" s="137"/>
    </row>
    <row r="18" spans="1:12" s="35" customFormat="1" ht="71.25" customHeight="1">
      <c r="A18" s="3" t="s">
        <v>38</v>
      </c>
      <c r="B18" s="5" t="s">
        <v>39</v>
      </c>
      <c r="C18" s="133"/>
      <c r="D18" s="138"/>
      <c r="E18" s="30">
        <v>5052</v>
      </c>
      <c r="F18" s="74">
        <v>5052</v>
      </c>
      <c r="G18" s="6">
        <f t="shared" si="2"/>
        <v>100</v>
      </c>
      <c r="H18" s="7"/>
      <c r="I18" s="7"/>
      <c r="J18" s="48"/>
      <c r="K18" s="140"/>
      <c r="L18" s="138"/>
    </row>
    <row r="19" spans="1:12" s="35" customFormat="1" ht="114">
      <c r="A19" s="28" t="s">
        <v>40</v>
      </c>
      <c r="B19" s="12" t="s">
        <v>41</v>
      </c>
      <c r="C19" s="42" t="s">
        <v>42</v>
      </c>
      <c r="D19" s="13" t="s">
        <v>43</v>
      </c>
      <c r="E19" s="39">
        <v>200</v>
      </c>
      <c r="F19" s="84">
        <v>0</v>
      </c>
      <c r="G19" s="6">
        <f t="shared" si="2"/>
        <v>0</v>
      </c>
      <c r="H19" s="40"/>
      <c r="I19" s="40"/>
      <c r="J19" s="14" t="s">
        <v>116</v>
      </c>
      <c r="K19" s="12" t="s">
        <v>44</v>
      </c>
      <c r="L19" s="12" t="s">
        <v>45</v>
      </c>
    </row>
    <row r="20" spans="1:12" s="35" customFormat="1" ht="78.75" customHeight="1">
      <c r="A20" s="28" t="s">
        <v>46</v>
      </c>
      <c r="B20" s="12" t="s">
        <v>47</v>
      </c>
      <c r="C20" s="42" t="s">
        <v>48</v>
      </c>
      <c r="D20" s="13" t="s">
        <v>43</v>
      </c>
      <c r="E20" s="31">
        <v>100</v>
      </c>
      <c r="F20" s="85">
        <v>0</v>
      </c>
      <c r="G20" s="6">
        <f t="shared" si="2"/>
        <v>0</v>
      </c>
      <c r="H20" s="14"/>
      <c r="I20" s="14"/>
      <c r="J20" s="14" t="s">
        <v>113</v>
      </c>
      <c r="K20" s="12" t="s">
        <v>84</v>
      </c>
      <c r="L20" s="12" t="s">
        <v>49</v>
      </c>
    </row>
    <row r="21" spans="1:12" s="35" customFormat="1" ht="96" customHeight="1">
      <c r="A21" s="28" t="s">
        <v>50</v>
      </c>
      <c r="B21" s="5" t="s">
        <v>51</v>
      </c>
      <c r="C21" s="9" t="s">
        <v>52</v>
      </c>
      <c r="D21" s="5" t="s">
        <v>10</v>
      </c>
      <c r="E21" s="30">
        <v>850</v>
      </c>
      <c r="F21" s="86">
        <v>206.25</v>
      </c>
      <c r="G21" s="6">
        <f t="shared" si="2"/>
        <v>24.264705882352942</v>
      </c>
      <c r="H21" s="7"/>
      <c r="I21" s="7"/>
      <c r="J21" s="72" t="s">
        <v>114</v>
      </c>
      <c r="K21" s="49" t="s">
        <v>44</v>
      </c>
      <c r="L21" s="5" t="s">
        <v>49</v>
      </c>
    </row>
    <row r="22" spans="1:12" s="35" customFormat="1" ht="23.25" customHeight="1">
      <c r="A22" s="94" t="s">
        <v>53</v>
      </c>
      <c r="B22" s="101" t="s">
        <v>54</v>
      </c>
      <c r="C22" s="101"/>
      <c r="D22" s="63" t="s">
        <v>8</v>
      </c>
      <c r="E22" s="64">
        <f>E23+E24</f>
        <v>550</v>
      </c>
      <c r="F22" s="77">
        <f>F23+F24</f>
        <v>150057</v>
      </c>
      <c r="G22" s="65">
        <f t="shared" si="2"/>
        <v>27283.090909090908</v>
      </c>
      <c r="H22" s="59"/>
      <c r="I22" s="59"/>
      <c r="J22" s="60"/>
      <c r="K22" s="173"/>
      <c r="L22" s="176"/>
    </row>
    <row r="23" spans="1:12" s="35" customFormat="1" ht="78.75" customHeight="1">
      <c r="A23" s="172"/>
      <c r="B23" s="148"/>
      <c r="C23" s="148"/>
      <c r="D23" s="57" t="s">
        <v>9</v>
      </c>
      <c r="E23" s="58">
        <f>E25+E29</f>
        <v>150</v>
      </c>
      <c r="F23" s="75">
        <f>F25+F29</f>
        <v>149</v>
      </c>
      <c r="G23" s="65">
        <f t="shared" si="2"/>
        <v>99.333333333333329</v>
      </c>
      <c r="H23" s="59"/>
      <c r="I23" s="59"/>
      <c r="J23" s="61"/>
      <c r="K23" s="174"/>
      <c r="L23" s="177"/>
    </row>
    <row r="24" spans="1:12" s="35" customFormat="1" ht="67.5" customHeight="1">
      <c r="A24" s="95"/>
      <c r="B24" s="149"/>
      <c r="C24" s="149"/>
      <c r="D24" s="57" t="s">
        <v>10</v>
      </c>
      <c r="E24" s="58">
        <f>E28+E31</f>
        <v>400</v>
      </c>
      <c r="F24" s="75">
        <f>F28+F31</f>
        <v>149908</v>
      </c>
      <c r="G24" s="65">
        <f t="shared" si="2"/>
        <v>37477</v>
      </c>
      <c r="H24" s="59"/>
      <c r="I24" s="59"/>
      <c r="J24" s="62"/>
      <c r="K24" s="175"/>
      <c r="L24" s="178"/>
    </row>
    <row r="25" spans="1:12" s="35" customFormat="1" ht="15" customHeight="1">
      <c r="A25" s="96" t="s">
        <v>55</v>
      </c>
      <c r="B25" s="98" t="s">
        <v>87</v>
      </c>
      <c r="C25" s="98" t="s">
        <v>56</v>
      </c>
      <c r="D25" s="100" t="s">
        <v>9</v>
      </c>
      <c r="E25" s="100">
        <v>100</v>
      </c>
      <c r="F25" s="120">
        <v>99</v>
      </c>
      <c r="G25" s="143">
        <f t="shared" si="2"/>
        <v>99</v>
      </c>
      <c r="H25" s="143"/>
      <c r="I25" s="143"/>
      <c r="J25" s="46"/>
      <c r="K25" s="120" t="s">
        <v>24</v>
      </c>
      <c r="L25" s="100" t="s">
        <v>57</v>
      </c>
    </row>
    <row r="26" spans="1:12" s="35" customFormat="1" ht="15">
      <c r="A26" s="130"/>
      <c r="B26" s="132"/>
      <c r="C26" s="132"/>
      <c r="D26" s="134"/>
      <c r="E26" s="135"/>
      <c r="F26" s="141"/>
      <c r="G26" s="134"/>
      <c r="H26" s="144"/>
      <c r="I26" s="144"/>
      <c r="J26" s="47"/>
      <c r="K26" s="121"/>
      <c r="L26" s="137"/>
    </row>
    <row r="27" spans="1:12" s="35" customFormat="1" ht="45" customHeight="1">
      <c r="A27" s="130"/>
      <c r="B27" s="132"/>
      <c r="C27" s="132"/>
      <c r="D27" s="97"/>
      <c r="E27" s="136"/>
      <c r="F27" s="142"/>
      <c r="G27" s="97"/>
      <c r="H27" s="145"/>
      <c r="I27" s="145"/>
      <c r="J27" s="48"/>
      <c r="K27" s="122"/>
      <c r="L27" s="137"/>
    </row>
    <row r="28" spans="1:12" s="35" customFormat="1" ht="78.75" customHeight="1">
      <c r="A28" s="131"/>
      <c r="B28" s="133"/>
      <c r="C28" s="133"/>
      <c r="D28" s="5" t="s">
        <v>10</v>
      </c>
      <c r="E28" s="30">
        <v>150</v>
      </c>
      <c r="F28" s="74">
        <v>149808</v>
      </c>
      <c r="G28" s="6">
        <f>(F28/E28)*100</f>
        <v>99872</v>
      </c>
      <c r="H28" s="7"/>
      <c r="I28" s="7"/>
      <c r="J28" s="7"/>
      <c r="K28" s="26" t="s">
        <v>58</v>
      </c>
      <c r="L28" s="137"/>
    </row>
    <row r="29" spans="1:12" s="35" customFormat="1" ht="83.25" customHeight="1">
      <c r="A29" s="3" t="s">
        <v>59</v>
      </c>
      <c r="B29" s="9" t="s">
        <v>60</v>
      </c>
      <c r="C29" s="9" t="s">
        <v>61</v>
      </c>
      <c r="D29" s="5" t="s">
        <v>9</v>
      </c>
      <c r="E29" s="30">
        <v>50</v>
      </c>
      <c r="F29" s="74">
        <v>50</v>
      </c>
      <c r="G29" s="7">
        <f>(F29/E29)*100</f>
        <v>100</v>
      </c>
      <c r="H29" s="7"/>
      <c r="I29" s="7"/>
      <c r="J29" s="48"/>
      <c r="K29" s="50" t="s">
        <v>24</v>
      </c>
      <c r="L29" s="138"/>
    </row>
    <row r="30" spans="1:12" s="35" customFormat="1" ht="54" customHeight="1">
      <c r="A30" s="3" t="s">
        <v>62</v>
      </c>
      <c r="B30" s="11" t="s">
        <v>63</v>
      </c>
      <c r="C30" s="8" t="s">
        <v>64</v>
      </c>
      <c r="D30" s="30" t="s">
        <v>10</v>
      </c>
      <c r="E30" s="30">
        <v>5000</v>
      </c>
      <c r="F30" s="74">
        <v>5000</v>
      </c>
      <c r="G30" s="6">
        <f>(F30/E30)*100</f>
        <v>100</v>
      </c>
      <c r="H30" s="7"/>
      <c r="I30" s="7"/>
      <c r="J30" s="88"/>
      <c r="K30" s="87" t="s">
        <v>58</v>
      </c>
      <c r="L30" s="11" t="s">
        <v>65</v>
      </c>
    </row>
    <row r="31" spans="1:12" s="35" customFormat="1" ht="65.25" customHeight="1">
      <c r="A31" s="3" t="s">
        <v>123</v>
      </c>
      <c r="B31" s="11" t="s">
        <v>122</v>
      </c>
      <c r="C31" s="8" t="s">
        <v>64</v>
      </c>
      <c r="D31" s="5" t="s">
        <v>10</v>
      </c>
      <c r="E31" s="30">
        <v>250</v>
      </c>
      <c r="F31" s="74">
        <v>100</v>
      </c>
      <c r="G31" s="6">
        <f>(F31/E31)*100</f>
        <v>40</v>
      </c>
      <c r="H31" s="7"/>
      <c r="I31" s="7"/>
      <c r="J31" s="46"/>
      <c r="K31" s="49" t="s">
        <v>58</v>
      </c>
      <c r="L31" s="11" t="s">
        <v>65</v>
      </c>
    </row>
    <row r="32" spans="1:12" s="35" customFormat="1" ht="18.75">
      <c r="A32" s="94" t="s">
        <v>66</v>
      </c>
      <c r="B32" s="101" t="s">
        <v>67</v>
      </c>
      <c r="C32" s="102"/>
      <c r="D32" s="57" t="s">
        <v>8</v>
      </c>
      <c r="E32" s="58">
        <f>E33</f>
        <v>22338</v>
      </c>
      <c r="F32" s="75">
        <f>F33</f>
        <v>19342.04</v>
      </c>
      <c r="G32" s="65">
        <f>(F32/E32)*100</f>
        <v>86.588056227057038</v>
      </c>
      <c r="H32" s="59"/>
      <c r="I32" s="59"/>
      <c r="J32" s="155"/>
      <c r="K32" s="113"/>
      <c r="L32" s="115"/>
    </row>
    <row r="33" spans="1:12" s="35" customFormat="1" ht="53.25" customHeight="1">
      <c r="A33" s="95"/>
      <c r="B33" s="95"/>
      <c r="C33" s="103"/>
      <c r="D33" s="57" t="s">
        <v>11</v>
      </c>
      <c r="E33" s="66">
        <f>E39</f>
        <v>22338</v>
      </c>
      <c r="F33" s="76">
        <f>F39</f>
        <v>19342.04</v>
      </c>
      <c r="G33" s="67">
        <f>G39</f>
        <v>86.588056227057038</v>
      </c>
      <c r="H33" s="68"/>
      <c r="I33" s="68"/>
      <c r="J33" s="156"/>
      <c r="K33" s="114"/>
      <c r="L33" s="116"/>
    </row>
    <row r="34" spans="1:12" s="35" customFormat="1" ht="81" customHeight="1">
      <c r="A34" s="3" t="s">
        <v>68</v>
      </c>
      <c r="B34" s="9" t="s">
        <v>69</v>
      </c>
      <c r="C34" s="98" t="s">
        <v>70</v>
      </c>
      <c r="D34" s="5"/>
      <c r="E34" s="118"/>
      <c r="F34" s="118"/>
      <c r="G34" s="118"/>
      <c r="H34" s="118"/>
      <c r="I34" s="119"/>
      <c r="J34" s="52"/>
      <c r="K34" s="120" t="s">
        <v>24</v>
      </c>
      <c r="L34" s="123" t="s">
        <v>71</v>
      </c>
    </row>
    <row r="35" spans="1:12" s="35" customFormat="1" ht="30">
      <c r="A35" s="3" t="s">
        <v>72</v>
      </c>
      <c r="B35" s="9" t="s">
        <v>73</v>
      </c>
      <c r="C35" s="117"/>
      <c r="D35" s="5"/>
      <c r="E35" s="118"/>
      <c r="F35" s="118"/>
      <c r="G35" s="118"/>
      <c r="H35" s="118"/>
      <c r="I35" s="119"/>
      <c r="J35" s="52"/>
      <c r="K35" s="121"/>
      <c r="L35" s="124"/>
    </row>
    <row r="36" spans="1:12" s="35" customFormat="1" ht="109.5" customHeight="1">
      <c r="A36" s="3" t="s">
        <v>74</v>
      </c>
      <c r="B36" s="9" t="s">
        <v>75</v>
      </c>
      <c r="C36" s="99"/>
      <c r="D36" s="5"/>
      <c r="E36" s="118"/>
      <c r="F36" s="118"/>
      <c r="G36" s="118"/>
      <c r="H36" s="118"/>
      <c r="I36" s="119"/>
      <c r="J36" s="52"/>
      <c r="K36" s="122"/>
      <c r="L36" s="124"/>
    </row>
    <row r="37" spans="1:12" s="35" customFormat="1" ht="15" customHeight="1">
      <c r="A37" s="96" t="s">
        <v>76</v>
      </c>
      <c r="B37" s="98" t="s">
        <v>77</v>
      </c>
      <c r="C37" s="98" t="s">
        <v>78</v>
      </c>
      <c r="D37" s="100" t="s">
        <v>9</v>
      </c>
      <c r="E37" s="126"/>
      <c r="F37" s="126"/>
      <c r="G37" s="126"/>
      <c r="H37" s="126"/>
      <c r="I37" s="127"/>
      <c r="J37" s="46"/>
      <c r="K37" s="120" t="s">
        <v>79</v>
      </c>
      <c r="L37" s="124"/>
    </row>
    <row r="38" spans="1:12" s="35" customFormat="1" ht="33.75" customHeight="1">
      <c r="A38" s="97"/>
      <c r="B38" s="97"/>
      <c r="C38" s="99"/>
      <c r="D38" s="97"/>
      <c r="E38" s="128"/>
      <c r="F38" s="128"/>
      <c r="G38" s="128"/>
      <c r="H38" s="128"/>
      <c r="I38" s="129"/>
      <c r="J38" s="48"/>
      <c r="K38" s="122"/>
      <c r="L38" s="124"/>
    </row>
    <row r="39" spans="1:12" s="35" customFormat="1" ht="73.5" customHeight="1">
      <c r="A39" s="3" t="s">
        <v>80</v>
      </c>
      <c r="B39" s="9" t="s">
        <v>81</v>
      </c>
      <c r="C39" s="9" t="s">
        <v>82</v>
      </c>
      <c r="D39" s="5" t="s">
        <v>11</v>
      </c>
      <c r="E39" s="30">
        <v>22338</v>
      </c>
      <c r="F39" s="74">
        <v>19342.04</v>
      </c>
      <c r="G39" s="7">
        <f>(F39/E39)*100</f>
        <v>86.588056227057038</v>
      </c>
      <c r="H39" s="7">
        <v>22338.38</v>
      </c>
      <c r="I39" s="7">
        <v>22338.38</v>
      </c>
      <c r="J39" s="7"/>
      <c r="K39" s="26" t="s">
        <v>24</v>
      </c>
      <c r="L39" s="125"/>
    </row>
    <row r="40" spans="1:12" s="38" customFormat="1" ht="32.25" customHeight="1">
      <c r="A40" s="107" t="s">
        <v>83</v>
      </c>
      <c r="B40" s="108"/>
      <c r="C40" s="108"/>
      <c r="D40" s="109"/>
      <c r="E40" s="58">
        <f>SUM(E41:E43)</f>
        <v>82655</v>
      </c>
      <c r="F40" s="75">
        <f>F41+F42+F43</f>
        <v>221546.641</v>
      </c>
      <c r="G40" s="65">
        <f>(F40/E40)*100</f>
        <v>268.0377968664933</v>
      </c>
      <c r="H40" s="65">
        <f t="shared" ref="H40:I40" si="3">SUM(H41:H43)</f>
        <v>0</v>
      </c>
      <c r="I40" s="65">
        <f t="shared" si="3"/>
        <v>0</v>
      </c>
      <c r="J40" s="69"/>
      <c r="K40" s="110"/>
      <c r="L40" s="89"/>
    </row>
    <row r="41" spans="1:12" s="38" customFormat="1" ht="28.5" customHeight="1">
      <c r="A41" s="104" t="s">
        <v>9</v>
      </c>
      <c r="B41" s="105"/>
      <c r="C41" s="105"/>
      <c r="D41" s="106"/>
      <c r="E41" s="58">
        <f t="shared" ref="E41:F42" si="4">E8+E23</f>
        <v>660</v>
      </c>
      <c r="F41" s="75">
        <f t="shared" si="4"/>
        <v>558.19100000000003</v>
      </c>
      <c r="G41" s="65">
        <f t="shared" ref="G41:G43" si="5">(F41/E41)*100</f>
        <v>84.574393939393943</v>
      </c>
      <c r="H41" s="65">
        <f t="shared" ref="H41:I42" si="6">H8+H23</f>
        <v>0</v>
      </c>
      <c r="I41" s="65">
        <f t="shared" si="6"/>
        <v>0</v>
      </c>
      <c r="J41" s="70"/>
      <c r="K41" s="111"/>
      <c r="L41" s="90"/>
    </row>
    <row r="42" spans="1:12" s="38" customFormat="1" ht="27.75" customHeight="1">
      <c r="A42" s="107" t="s">
        <v>10</v>
      </c>
      <c r="B42" s="108"/>
      <c r="C42" s="108"/>
      <c r="D42" s="109"/>
      <c r="E42" s="58">
        <f t="shared" si="4"/>
        <v>2150</v>
      </c>
      <c r="F42" s="75">
        <f t="shared" si="4"/>
        <v>150487.81</v>
      </c>
      <c r="G42" s="65">
        <f t="shared" si="5"/>
        <v>6999.4330232558141</v>
      </c>
      <c r="H42" s="65">
        <f t="shared" si="6"/>
        <v>0</v>
      </c>
      <c r="I42" s="65">
        <f t="shared" si="6"/>
        <v>0</v>
      </c>
      <c r="J42" s="70"/>
      <c r="K42" s="111"/>
      <c r="L42" s="90"/>
    </row>
    <row r="43" spans="1:12" s="38" customFormat="1" ht="30" customHeight="1">
      <c r="A43" s="104" t="s">
        <v>11</v>
      </c>
      <c r="B43" s="105"/>
      <c r="C43" s="105"/>
      <c r="D43" s="106"/>
      <c r="E43" s="58">
        <f>E10+E32</f>
        <v>79845</v>
      </c>
      <c r="F43" s="75">
        <f>F10+F33</f>
        <v>70500.639999999999</v>
      </c>
      <c r="G43" s="65">
        <f t="shared" si="5"/>
        <v>88.296875195691655</v>
      </c>
      <c r="H43" s="65">
        <f>H10+H32</f>
        <v>0</v>
      </c>
      <c r="I43" s="65">
        <f>I10+I32</f>
        <v>0</v>
      </c>
      <c r="J43" s="71"/>
      <c r="K43" s="112"/>
      <c r="L43" s="91"/>
    </row>
    <row r="46" spans="1:12" s="36" customFormat="1" ht="78.75" customHeight="1">
      <c r="A46" s="92" t="s">
        <v>120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</row>
  </sheetData>
  <mergeCells count="61">
    <mergeCell ref="J32:J33"/>
    <mergeCell ref="A3:L3"/>
    <mergeCell ref="A4:A5"/>
    <mergeCell ref="B4:B5"/>
    <mergeCell ref="C4:C5"/>
    <mergeCell ref="D4:D5"/>
    <mergeCell ref="E4:I4"/>
    <mergeCell ref="K4:K5"/>
    <mergeCell ref="L4:L5"/>
    <mergeCell ref="J4:J5"/>
    <mergeCell ref="L7:L10"/>
    <mergeCell ref="A22:A24"/>
    <mergeCell ref="B22:B24"/>
    <mergeCell ref="C22:C24"/>
    <mergeCell ref="K22:K24"/>
    <mergeCell ref="L22:L24"/>
    <mergeCell ref="C12:C13"/>
    <mergeCell ref="L12:L13"/>
    <mergeCell ref="A7:A10"/>
    <mergeCell ref="B7:B10"/>
    <mergeCell ref="C7:C10"/>
    <mergeCell ref="K7:K10"/>
    <mergeCell ref="C16:C18"/>
    <mergeCell ref="D16:D18"/>
    <mergeCell ref="K16:K18"/>
    <mergeCell ref="L16:L18"/>
    <mergeCell ref="L25:L29"/>
    <mergeCell ref="F25:F27"/>
    <mergeCell ref="G25:G27"/>
    <mergeCell ref="H25:H27"/>
    <mergeCell ref="I25:I27"/>
    <mergeCell ref="K25:K27"/>
    <mergeCell ref="A25:A28"/>
    <mergeCell ref="B25:B28"/>
    <mergeCell ref="C25:C28"/>
    <mergeCell ref="D25:D27"/>
    <mergeCell ref="E25:E27"/>
    <mergeCell ref="C34:C36"/>
    <mergeCell ref="E34:I34"/>
    <mergeCell ref="K34:K36"/>
    <mergeCell ref="L34:L39"/>
    <mergeCell ref="E35:I35"/>
    <mergeCell ref="K37:K38"/>
    <mergeCell ref="E36:I36"/>
    <mergeCell ref="E37:I38"/>
    <mergeCell ref="L40:L43"/>
    <mergeCell ref="A46:K46"/>
    <mergeCell ref="A32:A33"/>
    <mergeCell ref="A37:A38"/>
    <mergeCell ref="B37:B38"/>
    <mergeCell ref="C37:C38"/>
    <mergeCell ref="D37:D38"/>
    <mergeCell ref="B32:B33"/>
    <mergeCell ref="C32:C33"/>
    <mergeCell ref="A43:D43"/>
    <mergeCell ref="A42:D42"/>
    <mergeCell ref="A41:D41"/>
    <mergeCell ref="A40:D40"/>
    <mergeCell ref="K40:K43"/>
    <mergeCell ref="K32:K33"/>
    <mergeCell ref="L32:L33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16"/>
  <sheetViews>
    <sheetView tabSelected="1" zoomScale="80" zoomScaleNormal="80" workbookViewId="0">
      <selection activeCell="I5" sqref="I5:I6"/>
    </sheetView>
  </sheetViews>
  <sheetFormatPr defaultRowHeight="15"/>
  <cols>
    <col min="1" max="1" width="5" customWidth="1"/>
    <col min="2" max="2" width="35.28515625" customWidth="1"/>
    <col min="3" max="3" width="13.28515625" customWidth="1"/>
    <col min="4" max="4" width="15" customWidth="1"/>
    <col min="5" max="5" width="67" customWidth="1"/>
  </cols>
  <sheetData>
    <row r="2" spans="1:12" ht="15.75">
      <c r="A2" s="19"/>
      <c r="B2" s="18"/>
      <c r="C2" s="18"/>
      <c r="D2" s="19"/>
      <c r="E2" s="19"/>
      <c r="F2" s="19"/>
      <c r="G2" s="19"/>
      <c r="H2" s="19"/>
      <c r="I2" s="20" t="s">
        <v>95</v>
      </c>
    </row>
    <row r="3" spans="1:12" s="45" customFormat="1" ht="21">
      <c r="A3" s="185" t="s">
        <v>124</v>
      </c>
      <c r="B3" s="186"/>
      <c r="C3" s="186"/>
      <c r="D3" s="186"/>
      <c r="E3" s="186"/>
      <c r="F3" s="186"/>
      <c r="G3" s="186"/>
      <c r="H3" s="186"/>
      <c r="I3" s="186"/>
    </row>
    <row r="4" spans="1:12" ht="15.75">
      <c r="A4" s="20"/>
      <c r="B4" s="19"/>
      <c r="C4" s="19"/>
      <c r="D4" s="19"/>
      <c r="E4" s="19"/>
      <c r="F4" s="19"/>
      <c r="G4" s="19"/>
      <c r="H4" s="19"/>
      <c r="I4" s="19"/>
    </row>
    <row r="5" spans="1:12" s="33" customFormat="1">
      <c r="A5" s="187" t="s">
        <v>0</v>
      </c>
      <c r="B5" s="187" t="s">
        <v>89</v>
      </c>
      <c r="C5" s="187" t="s">
        <v>96</v>
      </c>
      <c r="D5" s="187"/>
      <c r="E5" s="187" t="s">
        <v>97</v>
      </c>
      <c r="F5" s="187" t="s">
        <v>90</v>
      </c>
      <c r="G5" s="187" t="s">
        <v>111</v>
      </c>
      <c r="H5" s="181" t="s">
        <v>110</v>
      </c>
      <c r="I5" s="181" t="s">
        <v>126</v>
      </c>
    </row>
    <row r="6" spans="1:12" s="33" customFormat="1" ht="84.75" customHeight="1">
      <c r="A6" s="187"/>
      <c r="B6" s="187"/>
      <c r="C6" s="24" t="s">
        <v>98</v>
      </c>
      <c r="D6" s="24" t="s">
        <v>112</v>
      </c>
      <c r="E6" s="187"/>
      <c r="F6" s="187"/>
      <c r="G6" s="187"/>
      <c r="H6" s="156"/>
      <c r="I6" s="156"/>
    </row>
    <row r="7" spans="1:12">
      <c r="A7" s="17">
        <v>1</v>
      </c>
      <c r="B7" s="17">
        <v>2</v>
      </c>
      <c r="C7" s="17"/>
      <c r="D7" s="17">
        <v>3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</row>
    <row r="8" spans="1:12" ht="64.5" customHeight="1">
      <c r="A8" s="181" t="s">
        <v>6</v>
      </c>
      <c r="B8" s="183" t="s">
        <v>99</v>
      </c>
      <c r="C8" s="179">
        <f>'[1]Перечень мероприятий - ф 1'!F10</f>
        <v>311795</v>
      </c>
      <c r="D8" s="179">
        <f>'[1]Перечень мероприятий - ф 1'!F11</f>
        <v>2550</v>
      </c>
      <c r="E8" s="16" t="s">
        <v>91</v>
      </c>
      <c r="F8" s="17" t="s">
        <v>100</v>
      </c>
      <c r="G8" s="21">
        <v>4.0999999999999996</v>
      </c>
      <c r="H8" s="21">
        <v>4</v>
      </c>
      <c r="I8" s="21">
        <v>4</v>
      </c>
    </row>
    <row r="9" spans="1:12" ht="64.5" customHeight="1">
      <c r="A9" s="182"/>
      <c r="B9" s="184"/>
      <c r="C9" s="180"/>
      <c r="D9" s="180"/>
      <c r="E9" s="16" t="s">
        <v>92</v>
      </c>
      <c r="F9" s="17" t="s">
        <v>100</v>
      </c>
      <c r="G9" s="21">
        <v>100</v>
      </c>
      <c r="H9" s="21">
        <v>100</v>
      </c>
      <c r="I9" s="21">
        <v>100</v>
      </c>
      <c r="L9" t="s">
        <v>101</v>
      </c>
    </row>
    <row r="10" spans="1:12" ht="60.75" customHeight="1">
      <c r="A10" s="181" t="s">
        <v>53</v>
      </c>
      <c r="B10" s="183" t="s">
        <v>93</v>
      </c>
      <c r="C10" s="179">
        <f>'[1]Перечень мероприятий - ф 1'!F25</f>
        <v>26500</v>
      </c>
      <c r="D10" s="179">
        <f>'[1]Перечень мероприятий - ф 1'!F26</f>
        <v>750</v>
      </c>
      <c r="E10" s="16" t="s">
        <v>102</v>
      </c>
      <c r="F10" s="17" t="s">
        <v>100</v>
      </c>
      <c r="G10" s="21">
        <v>72</v>
      </c>
      <c r="H10" s="21">
        <v>72</v>
      </c>
      <c r="I10" s="21">
        <v>72</v>
      </c>
    </row>
    <row r="11" spans="1:12" ht="65.25" customHeight="1">
      <c r="A11" s="182"/>
      <c r="B11" s="184"/>
      <c r="C11" s="180"/>
      <c r="D11" s="180"/>
      <c r="E11" s="16" t="s">
        <v>103</v>
      </c>
      <c r="F11" s="17" t="s">
        <v>100</v>
      </c>
      <c r="G11" s="21">
        <v>40</v>
      </c>
      <c r="H11" s="21">
        <v>42</v>
      </c>
      <c r="I11" s="21">
        <v>41</v>
      </c>
    </row>
    <row r="12" spans="1:12" ht="42.75" customHeight="1">
      <c r="A12" s="181" t="s">
        <v>66</v>
      </c>
      <c r="B12" s="183" t="s">
        <v>94</v>
      </c>
      <c r="C12" s="179">
        <f>'[1]Перечень мероприятий - ф 1'!F35</f>
        <v>111691.90000000001</v>
      </c>
      <c r="D12" s="179">
        <v>0</v>
      </c>
      <c r="E12" s="29" t="s">
        <v>104</v>
      </c>
      <c r="F12" s="17" t="s">
        <v>100</v>
      </c>
      <c r="G12" s="80" t="s">
        <v>105</v>
      </c>
      <c r="H12" s="81">
        <v>37.299999999999997</v>
      </c>
      <c r="I12" s="80" t="s">
        <v>117</v>
      </c>
    </row>
    <row r="13" spans="1:12" ht="37.5" customHeight="1">
      <c r="A13" s="188"/>
      <c r="B13" s="189"/>
      <c r="C13" s="190"/>
      <c r="D13" s="190"/>
      <c r="E13" s="29" t="s">
        <v>106</v>
      </c>
      <c r="F13" s="17" t="s">
        <v>100</v>
      </c>
      <c r="G13" s="80" t="s">
        <v>107</v>
      </c>
      <c r="H13" s="82">
        <v>16.8</v>
      </c>
      <c r="I13" s="80" t="s">
        <v>118</v>
      </c>
    </row>
    <row r="14" spans="1:12" ht="39" customHeight="1">
      <c r="A14" s="182"/>
      <c r="B14" s="184"/>
      <c r="C14" s="180"/>
      <c r="D14" s="180"/>
      <c r="E14" s="16" t="s">
        <v>108</v>
      </c>
      <c r="F14" s="17" t="s">
        <v>100</v>
      </c>
      <c r="G14" s="83">
        <v>91</v>
      </c>
      <c r="H14" s="82">
        <v>92</v>
      </c>
      <c r="I14" s="83">
        <v>100</v>
      </c>
    </row>
    <row r="16" spans="1:12" s="36" customFormat="1" ht="78.75" customHeight="1">
      <c r="A16" s="92" t="s">
        <v>125</v>
      </c>
      <c r="B16" s="93"/>
      <c r="C16" s="93"/>
      <c r="D16" s="93"/>
      <c r="E16" s="93"/>
      <c r="F16" s="93"/>
      <c r="G16" s="93"/>
      <c r="H16" s="93"/>
    </row>
  </sheetData>
  <mergeCells count="22">
    <mergeCell ref="A16:H16"/>
    <mergeCell ref="A3:I3"/>
    <mergeCell ref="A5:A6"/>
    <mergeCell ref="B5:B6"/>
    <mergeCell ref="C5:D5"/>
    <mergeCell ref="E5:E6"/>
    <mergeCell ref="F5:F6"/>
    <mergeCell ref="G5:G6"/>
    <mergeCell ref="H5:H6"/>
    <mergeCell ref="I5:I6"/>
    <mergeCell ref="A12:A14"/>
    <mergeCell ref="B12:B14"/>
    <mergeCell ref="C12:C14"/>
    <mergeCell ref="D12:D14"/>
    <mergeCell ref="A8:A9"/>
    <mergeCell ref="B8:B9"/>
    <mergeCell ref="C8:C9"/>
    <mergeCell ref="D8:D9"/>
    <mergeCell ref="A10:A11"/>
    <mergeCell ref="B10:B11"/>
    <mergeCell ref="C10:C11"/>
    <mergeCell ref="D10:D1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 за 2017 г.</vt:lpstr>
      <vt:lpstr>показатели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OINF</dc:creator>
  <cp:lastModifiedBy>soc_iss</cp:lastModifiedBy>
  <cp:lastPrinted>2017-10-06T13:10:45Z</cp:lastPrinted>
  <dcterms:created xsi:type="dcterms:W3CDTF">2017-07-03T08:54:56Z</dcterms:created>
  <dcterms:modified xsi:type="dcterms:W3CDTF">2018-01-25T05:40:10Z</dcterms:modified>
</cp:coreProperties>
</file>