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4080" windowHeight="610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6" i="1"/>
  <c r="J51" l="1"/>
  <c r="I51"/>
  <c r="H51"/>
  <c r="G51"/>
  <c r="J50" l="1"/>
  <c r="J66" s="1"/>
  <c r="I13" i="3" s="1"/>
  <c r="I50" i="1"/>
  <c r="I66" s="1"/>
  <c r="H13" i="3" s="1"/>
  <c r="H50" i="1"/>
  <c r="H66" s="1"/>
  <c r="G13" i="3" s="1"/>
  <c r="G50" i="1"/>
  <c r="F50"/>
  <c r="J48"/>
  <c r="J64" s="1"/>
  <c r="I11" i="3" s="1"/>
  <c r="I48" i="1"/>
  <c r="I64" s="1"/>
  <c r="H11" i="3" s="1"/>
  <c r="H48" i="1"/>
  <c r="H64" s="1"/>
  <c r="G11" i="3" s="1"/>
  <c r="G48" i="1"/>
  <c r="G64" s="1"/>
  <c r="F11" i="3" s="1"/>
  <c r="F48" i="1"/>
  <c r="F64" s="1"/>
  <c r="E11" i="3" s="1"/>
  <c r="J31" i="1"/>
  <c r="J52" s="1"/>
  <c r="I31"/>
  <c r="I52" s="1"/>
  <c r="H31"/>
  <c r="H52" s="1"/>
  <c r="G31"/>
  <c r="G52" s="1"/>
  <c r="F31"/>
  <c r="F52" s="1"/>
  <c r="F29"/>
  <c r="E35"/>
  <c r="E37"/>
  <c r="E39"/>
  <c r="G61"/>
  <c r="G62" s="1"/>
  <c r="H61"/>
  <c r="H62" s="1"/>
  <c r="I61"/>
  <c r="I62" s="1"/>
  <c r="J61"/>
  <c r="J62" s="1"/>
  <c r="F61"/>
  <c r="F62" s="1"/>
  <c r="G58"/>
  <c r="H58"/>
  <c r="I58"/>
  <c r="J58"/>
  <c r="F58"/>
  <c r="E60"/>
  <c r="D13" i="2" s="1"/>
  <c r="E57" i="1"/>
  <c r="D12" i="2" s="1"/>
  <c r="E56" i="1"/>
  <c r="E43"/>
  <c r="E41"/>
  <c r="E40"/>
  <c r="E28"/>
  <c r="E27"/>
  <c r="E24"/>
  <c r="E17"/>
  <c r="E18"/>
  <c r="E19"/>
  <c r="E20"/>
  <c r="E21"/>
  <c r="E22"/>
  <c r="E23"/>
  <c r="E14"/>
  <c r="E15"/>
  <c r="E16"/>
  <c r="E13"/>
  <c r="E11"/>
  <c r="E10"/>
  <c r="E29" l="1"/>
  <c r="E51" s="1"/>
  <c r="F51"/>
  <c r="F67" s="1"/>
  <c r="E14" i="3" s="1"/>
  <c r="E50" i="1"/>
  <c r="E66" s="1"/>
  <c r="D13" i="3" s="1"/>
  <c r="E58" i="1"/>
  <c r="C12" i="2" s="1"/>
  <c r="G66" i="1"/>
  <c r="F13" i="3" s="1"/>
  <c r="F68" i="1"/>
  <c r="E15" i="3" s="1"/>
  <c r="E61" i="1"/>
  <c r="E48"/>
  <c r="E64" s="1"/>
  <c r="I68"/>
  <c r="H15" i="3" s="1"/>
  <c r="E31" i="1"/>
  <c r="G68"/>
  <c r="H53"/>
  <c r="H67"/>
  <c r="G14" i="3" s="1"/>
  <c r="J67" i="1"/>
  <c r="I14" i="3" s="1"/>
  <c r="G53" i="1"/>
  <c r="G67"/>
  <c r="F14" i="3" s="1"/>
  <c r="I67" i="1"/>
  <c r="H14" i="3" s="1"/>
  <c r="E65" i="1"/>
  <c r="D12" i="3" s="1"/>
  <c r="J65" i="1"/>
  <c r="I12" i="3" s="1"/>
  <c r="H65" i="1"/>
  <c r="G12" i="3" s="1"/>
  <c r="E62" i="1"/>
  <c r="C13" i="2" s="1"/>
  <c r="F65" i="1"/>
  <c r="E12" i="3" s="1"/>
  <c r="I65" i="1"/>
  <c r="H12" i="3" s="1"/>
  <c r="G65" i="1"/>
  <c r="F12" i="3" s="1"/>
  <c r="F66" i="1"/>
  <c r="E13" i="3" s="1"/>
  <c r="J68" i="1"/>
  <c r="I15" i="3" s="1"/>
  <c r="H68" i="1"/>
  <c r="G15" i="3" s="1"/>
  <c r="D10" i="2"/>
  <c r="F53" i="1" l="1"/>
  <c r="E52"/>
  <c r="D11" i="3"/>
  <c r="F15"/>
  <c r="G69" i="1"/>
  <c r="F16" i="3" s="1"/>
  <c r="E67" i="1"/>
  <c r="D14" i="3" s="1"/>
  <c r="I69" i="1"/>
  <c r="H16" i="3" s="1"/>
  <c r="E68" i="1"/>
  <c r="D15" i="3" s="1"/>
  <c r="I53" i="1"/>
  <c r="J53"/>
  <c r="F69"/>
  <c r="E16" i="3" s="1"/>
  <c r="J69" i="1"/>
  <c r="H69"/>
  <c r="G16" i="3" s="1"/>
  <c r="I16" l="1"/>
  <c r="E69" i="1"/>
  <c r="D16" i="3" s="1"/>
  <c r="E53" i="1"/>
  <c r="C10" i="2" s="1"/>
</calcChain>
</file>

<file path=xl/sharedStrings.xml><?xml version="1.0" encoding="utf-8"?>
<sst xmlns="http://schemas.openxmlformats.org/spreadsheetml/2006/main" count="244" uniqueCount="149">
  <si>
    <t>Приложение №1</t>
  </si>
  <si>
    <t>Перечень мероприятий Программы</t>
  </si>
  <si>
    <t>№ п/п</t>
  </si>
  <si>
    <t>Перечень задач и мероприятий программы</t>
  </si>
  <si>
    <t>Источники финансирования</t>
  </si>
  <si>
    <t>Объём финансиро-вания  мероприятия всего, тыс. руб.</t>
  </si>
  <si>
    <t>Объем финансирования по годам реализации,</t>
  </si>
  <si>
    <t>тыс. руб.:</t>
  </si>
  <si>
    <t>1.</t>
  </si>
  <si>
    <t xml:space="preserve">Задача 1. Повышение доступности объектов социальной, транспортной и инженерной </t>
  </si>
  <si>
    <t>инфраструктур для инвалидов и маломобильных групп населения</t>
  </si>
  <si>
    <t>1.1.</t>
  </si>
  <si>
    <t>Оснащение учреждений здравоохранения  оборудованием с учетом требований беспрепятственного доступа Оборудование наружных и внутренних функциональных зон</t>
  </si>
  <si>
    <t>Внебюджетные источники</t>
  </si>
  <si>
    <t>1.1.1.</t>
  </si>
  <si>
    <t>Устройство пандусов, поручней, выделение ступеней контрастным цветом в Ступинской центральной районной клинической больнице (главный корпус, инфекционный корпус №5, родильное отделение №4, детский соматико-инфекционный корпус №6, детская поликлиника, поликлиника для взрослых, женская консультация, офисы врача общей практики (7), амбулатории (4)).</t>
  </si>
  <si>
    <t>1.1.2.</t>
  </si>
  <si>
    <t>Звуковое оповещение о номерах этажей в лифтах в Ступинской центральной районной клинической больнице (главный корпус, поликлиника для взрослых)</t>
  </si>
  <si>
    <t>1.1.3.</t>
  </si>
  <si>
    <t>Световое сопровождение номера этажей в Ступинской центральной районной клинической больнице (главный корпус, поликлиника для взрослых, инфекционный корпус, детский соматико-инфекционный корпус №6, детская поликлиника родильное отделение)</t>
  </si>
  <si>
    <t>1.1.4.</t>
  </si>
  <si>
    <t>Тактильное покрытие пандусов и лестничных маршей, пандусов в Ступинской центральной районной клинической больнице(главный корпус, инфекционный корпус №5, родильное отделение №4, детский соматико-инфекционный корпус №6, детская поликлиника, поликлиника для взрослых, женская консультация, офисы врача общей практики (7), амбулатории (4)).</t>
  </si>
  <si>
    <t>1.1.5.</t>
  </si>
  <si>
    <t>Устройство пандусов, поручней, выделение ступеней контрастным цветом, тактильное покрытие пандусов и лестничных маршей, горизонтальное завершение поручней с нетравмирующим окончанием в Малинской районной больнице (детская поликлиника, амбулатории (4)).</t>
  </si>
  <si>
    <t>1.1.6.</t>
  </si>
  <si>
    <t>Устройство пандусов, выделение ступеней контрастным цветом, тактильное покрытие пандусов в Михневской районной больнице.</t>
  </si>
  <si>
    <t>1.1.7.</t>
  </si>
  <si>
    <t>Устройство поручней, выделение ступеней контрастным цветом, тактильное покрытие пандусов и лестничных маршей, горизонтальное завершение поручней с нетравмирующим окончанием в Ступинской стоматологической поликлинике.</t>
  </si>
  <si>
    <t>1.2.</t>
  </si>
  <si>
    <t xml:space="preserve">Управление образования </t>
  </si>
  <si>
    <t>1.2.1.</t>
  </si>
  <si>
    <t>1.2.2.</t>
  </si>
  <si>
    <t>1.2.3.</t>
  </si>
  <si>
    <t>1.2.4.</t>
  </si>
  <si>
    <t>1.2.5.</t>
  </si>
  <si>
    <t>1.3.</t>
  </si>
  <si>
    <t>Оснащение учреждений культуры  оборудованием с учетом требований беспрепятственного доступа. Оборудование наружных и внутренних функциональных зон.</t>
  </si>
  <si>
    <t>Средства бюджета Ступинского муниципального района</t>
  </si>
  <si>
    <t>Комитет по культуре, физической культуре, спорту и работе с молодежью</t>
  </si>
  <si>
    <t>Средства федерального бюджета</t>
  </si>
  <si>
    <t>Средства  бюджета городского поселения Ступино</t>
  </si>
  <si>
    <t xml:space="preserve">Внебюджетные источники         </t>
  </si>
  <si>
    <t>1.3.1.</t>
  </si>
  <si>
    <t>1.3.2.</t>
  </si>
  <si>
    <t>1.3.3.</t>
  </si>
  <si>
    <t xml:space="preserve">Выделение парковочных мест для инвалидов на прилегающих территориях к зданиям, занимаемым учреждениями культуры </t>
  </si>
  <si>
    <t>Приоретение и установка оборудования, способствующего повышению доступности учреждений культуры, в том числе пандусов (кроме стационарных из бетона, асфальта), подъемников, поручней, световых, звуковых систем, тактильных и контрастных устройств и других видов оборудования.</t>
  </si>
  <si>
    <t>1.4.</t>
  </si>
  <si>
    <t>1.4.1.</t>
  </si>
  <si>
    <t>1.4.2.</t>
  </si>
  <si>
    <t>1.5.</t>
  </si>
  <si>
    <t>1.5.1.</t>
  </si>
  <si>
    <t>1.5.2.</t>
  </si>
  <si>
    <t>1.6.</t>
  </si>
  <si>
    <t>1.7.</t>
  </si>
  <si>
    <t>Средства бюджета Московской области</t>
  </si>
  <si>
    <t>Управление автодорог, транспорта и связи</t>
  </si>
  <si>
    <t>Всего по задаче 1:</t>
  </si>
  <si>
    <t>Итого:</t>
  </si>
  <si>
    <t>2.</t>
  </si>
  <si>
    <t>Задача 2. Повышение доступности и качества реабилитационных услуг для инвалидов и маломобильных групп населения</t>
  </si>
  <si>
    <t>2.1.</t>
  </si>
  <si>
    <t>Всего по задаче 2:</t>
  </si>
  <si>
    <t>3.</t>
  </si>
  <si>
    <t>3.1.</t>
  </si>
  <si>
    <t>Организация и проведение мероприятий, посвященных  Международному дню инвалидов</t>
  </si>
  <si>
    <t>Всего по задаче 3:</t>
  </si>
  <si>
    <t>Итого по программе:</t>
  </si>
  <si>
    <t xml:space="preserve">Средства бюджета    Московской области        </t>
  </si>
  <si>
    <t>1.4.3.</t>
  </si>
  <si>
    <t>1.4.4.</t>
  </si>
  <si>
    <t>Средства бюджета городского поселения Ступино</t>
  </si>
  <si>
    <t>№п/п</t>
  </si>
  <si>
    <t>Задачи, направленные на достижение цели</t>
  </si>
  <si>
    <t>Показатели, характеризующие достижение цели</t>
  </si>
  <si>
    <t>Единица измерения</t>
  </si>
  <si>
    <t>2017 г.</t>
  </si>
  <si>
    <t>2018 г.</t>
  </si>
  <si>
    <t>%</t>
  </si>
  <si>
    <t>Повышение доступности и качества реабилитационных услуг для инвалидов и маломобильных групп населения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</si>
  <si>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этой категории населения</t>
  </si>
  <si>
    <t>Преодоление социальной разобщенности в обществе и формирование позитивного отношения к проблемам инвалидности и к проблеме обеспечения доступной среды жизнедеятельности для инвалидов в Ступинском муниципальном районе</t>
  </si>
  <si>
    <t>Доля численности инвалидов, положительно оценивающих отношение населения к проблемам инвалидности</t>
  </si>
  <si>
    <t>Базовое значение показателя (на 2016г)</t>
  </si>
  <si>
    <t>2019 г.</t>
  </si>
  <si>
    <t>2020 г.</t>
  </si>
  <si>
    <t>2021 г.</t>
  </si>
  <si>
    <t>Оснащение учреждений образования  оборудованием с учетом требований беспрепятственного доступа Оборудование наружных и внутренних  функциональных зон.</t>
  </si>
  <si>
    <t>Установка пандуса с поручнями при входе в здания образовательных организаций</t>
  </si>
  <si>
    <t>Выделение контрастным цветом ступеней и входа в зданиях образовательных организаций</t>
  </si>
  <si>
    <t>Адаптация сайта для слабовидящих</t>
  </si>
  <si>
    <t>Установка при входе в объект вывески с названием организации, графиком работы организации, плана здания, выполненных рельефно-точечным шрифтом Брайля и на контрастном фоне</t>
  </si>
  <si>
    <t>Нанесение контрастной маркировки, тактильных наклеек и противоскользящих покрытий в организациях внебюджетной сферы.</t>
  </si>
  <si>
    <t>Оборудование специальным знаком или разметкой парковочные места для инвалидов в организациях внебюджетной сферы.</t>
  </si>
  <si>
    <t>Установка пандуса, поручней.  Предприятия потребительского рынка</t>
  </si>
  <si>
    <t>Средства предусмотрены в муниципальной программе "Культура гп Ступино 2017-2021 г.г."</t>
  </si>
  <si>
    <t>ГБУЗ МО "СЦРКБ"</t>
  </si>
  <si>
    <t>ГБУЗ МО "Малинская РБ"</t>
  </si>
  <si>
    <t>ГБУЗ МО "Михневская РБ"</t>
  </si>
  <si>
    <t>ГАУЗ МО "Ступинская стоматологическая поликлиника"</t>
  </si>
  <si>
    <t>Оснащение учреждений спорта оборудованием с учетом требований беспрепятственного доступа. Оборудование наружных и внутренних функциональных зон.</t>
  </si>
  <si>
    <t>Ремонт помещений МБУ "СТК "Ступино"</t>
  </si>
  <si>
    <t>Проектно-сметная документация на центральное ядро стадиона "Металлург"</t>
  </si>
  <si>
    <t>Ремонт центрального ядра стадиона "Металлург"</t>
  </si>
  <si>
    <t>Приоретение и установка оборудования, способствующего повышению доступности учреждений спорта, в том числе пандусов (кроме стационарных из бетона, асфальта), подъемников, поручней, световых, звуковых систем, тактильных и контрастных устройств и других видов оборудования.
В том числе:</t>
  </si>
  <si>
    <t>Приобретение переносных (мобильных) металлических пандусов (складных, телескопических и др.) в учреждениях спорта</t>
  </si>
  <si>
    <t>1.4.5.</t>
  </si>
  <si>
    <t>1.4.5.1.</t>
  </si>
  <si>
    <t>Средства  бюджета Московской области</t>
  </si>
  <si>
    <t>1.6.1.</t>
  </si>
  <si>
    <t>1.6.2.</t>
  </si>
  <si>
    <t xml:space="preserve">Оборудование пандусов в жилых домах от входной двери во двор </t>
  </si>
  <si>
    <t>Оборудование пандуса в жилых домах на лестничном марше до лифта</t>
  </si>
  <si>
    <t xml:space="preserve">Установка кнопки вызова в жилых домах </t>
  </si>
  <si>
    <t>Приложение №2</t>
  </si>
  <si>
    <t>к Муниципальной программе</t>
  </si>
  <si>
    <t>Объем финансовых ресурсов, необходимых для реализации мероприятий Программы</t>
  </si>
  <si>
    <t>Наименование программы</t>
  </si>
  <si>
    <t>Приложение №3</t>
  </si>
  <si>
    <t>Повышение доступности объектов социальной, транспортной и инженерной инфраструктур для инвалидов и маломобильных групп населения</t>
  </si>
  <si>
    <t>"Доступная среда Ступинского муниципального района на 2017-2021 годы"</t>
  </si>
  <si>
    <t>Ожидаемые результаты реализации Программы</t>
  </si>
  <si>
    <t>Планируемое значение показателя к окончанию срока реализации муниципальной программы по годам реализации</t>
  </si>
  <si>
    <t>Планируемый объем финансирования на решение данной задачи, тыс. руб.</t>
  </si>
  <si>
    <t>Всего:</t>
  </si>
  <si>
    <t>Втом числе: Бюджет Ступинского муниципального района</t>
  </si>
  <si>
    <t>Ответственный исполнитель</t>
  </si>
  <si>
    <t>Результаты выполенения мероприятий программы</t>
  </si>
  <si>
    <t>Приобретение  специализированного транспортного средства для инвалидов-колясочников</t>
  </si>
  <si>
    <t>Управление развития сельской территории и продовольствия</t>
  </si>
  <si>
    <t>Управление ЖКХ и благоустройста</t>
  </si>
  <si>
    <t>Управление ЖКХ и благоустройства</t>
  </si>
  <si>
    <t>Средства предусмотрены в муниципальной программе «Физическая культура и спорт Ступинского муниципального района на  2017-2021г»</t>
  </si>
  <si>
    <t>Комитет по культуре физической культуре, спорту и работе с молодежью</t>
  </si>
  <si>
    <t>Создание условий для инвалидов и лиц с ограниченными возможностями здоровья заниматься физической культурой и спортом, в том числе организация работы муниципального казенного учреждения «Физкультурно-оздоровительный  клуб спортсменов-инвалидов»</t>
  </si>
  <si>
    <t>Задача 3. Преодоление социальной разобщенности в обществе и формирование позитивного отношения к проблемам инвалидности и к проблеме обеспечения доступной среды жизнедеятельности для инвалидов в Ступинском муниципальном районе</t>
  </si>
  <si>
    <t>Доля доступных для инвалидов и других маломобильных групп населения муниципальных приоритетных объектов социальной, транспортной, инженерной  инфраструктуры в общем количестве приоритетных объектов в муниципальном образовании</t>
  </si>
  <si>
    <t>Перечень стандартных процедур, обеспечивающих выполнение мероприятий, с указанием предельных сроков их исполнения</t>
  </si>
  <si>
    <t>к муниципальной программе "Доступная среда Ступинского муниципального района                             на 2017-2021 годы"</t>
  </si>
  <si>
    <t>В соответствии утвержденной проектно-сметной документацией</t>
  </si>
  <si>
    <t>В соответствии с проектно-сметной документацией</t>
  </si>
  <si>
    <t>Согласно программе Московкой области</t>
  </si>
  <si>
    <t>В соответствии с утвержденным проектом и сметной документацией</t>
  </si>
  <si>
    <t>Расширение дверных проемов в санузлах, кабинетах</t>
  </si>
  <si>
    <t xml:space="preserve">Устройство пандуса в учреждения культуры г.п Ступино  Ступинского муниципального района </t>
  </si>
  <si>
    <t>Установить светофоры для пешеходов со звуковым сигналом и оборатным отсчетом времени на перекрестках</t>
  </si>
  <si>
    <t>Закупка подарков</t>
  </si>
  <si>
    <t>В соттветствии с Уставом клуба</t>
  </si>
  <si>
    <t>В соответствии с программой Московской области</t>
  </si>
</sst>
</file>

<file path=xl/styles.xml><?xml version="1.0" encoding="utf-8"?>
<styleSheet xmlns="http://schemas.openxmlformats.org/spreadsheetml/2006/main">
  <numFmts count="1">
    <numFmt numFmtId="164" formatCode="_-* #,##0.0_р_._-;\-* #,##0.0_р_._-;_-* &quot;-&quot;?_р_._-;_-@_-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FF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8">
    <xf numFmtId="0" fontId="0" fillId="0" borderId="0" xfId="0"/>
    <xf numFmtId="0" fontId="0" fillId="0" borderId="0" xfId="0" applyAlignment="1">
      <alignment vertical="top"/>
    </xf>
    <xf numFmtId="0" fontId="0" fillId="0" borderId="0" xfId="0" applyBorder="1" applyAlignment="1"/>
    <xf numFmtId="0" fontId="0" fillId="3" borderId="0" xfId="0" applyFill="1" applyAlignment="1">
      <alignment vertical="top"/>
    </xf>
    <xf numFmtId="0" fontId="0" fillId="4" borderId="0" xfId="0" applyFill="1" applyAlignment="1">
      <alignment vertical="top"/>
    </xf>
    <xf numFmtId="0" fontId="0" fillId="5" borderId="0" xfId="0" applyFill="1" applyAlignment="1">
      <alignment vertical="top"/>
    </xf>
    <xf numFmtId="0" fontId="0" fillId="6" borderId="0" xfId="0" applyFill="1" applyAlignment="1">
      <alignment vertical="top"/>
    </xf>
    <xf numFmtId="0" fontId="0" fillId="7" borderId="0" xfId="0" applyFill="1" applyAlignment="1">
      <alignment vertical="top"/>
    </xf>
    <xf numFmtId="164" fontId="1" fillId="2" borderId="0" xfId="0" applyNumberFormat="1" applyFont="1" applyFill="1"/>
    <xf numFmtId="0" fontId="0" fillId="2" borderId="0" xfId="0" applyFill="1"/>
    <xf numFmtId="0" fontId="0" fillId="2" borderId="0" xfId="0" applyFill="1" applyAlignment="1">
      <alignment horizontal="left"/>
    </xf>
    <xf numFmtId="164" fontId="0" fillId="2" borderId="0" xfId="0" applyNumberFormat="1" applyFill="1"/>
    <xf numFmtId="0" fontId="4" fillId="0" borderId="23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wrapText="1"/>
    </xf>
    <xf numFmtId="0" fontId="1" fillId="0" borderId="0" xfId="0" applyFont="1"/>
    <xf numFmtId="0" fontId="6" fillId="0" borderId="0" xfId="0" applyFont="1" applyAlignment="1">
      <alignment vertical="top" wrapText="1"/>
    </xf>
    <xf numFmtId="0" fontId="7" fillId="0" borderId="0" xfId="0" applyFont="1"/>
    <xf numFmtId="0" fontId="1" fillId="0" borderId="23" xfId="0" applyFont="1" applyBorder="1" applyAlignment="1">
      <alignment horizontal="center" wrapText="1"/>
    </xf>
    <xf numFmtId="0" fontId="1" fillId="0" borderId="23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left" vertical="top" wrapText="1"/>
    </xf>
    <xf numFmtId="2" fontId="4" fillId="0" borderId="27" xfId="0" applyNumberFormat="1" applyFont="1" applyBorder="1" applyAlignment="1">
      <alignment horizontal="center" vertical="top" wrapText="1"/>
    </xf>
    <xf numFmtId="0" fontId="1" fillId="0" borderId="23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center" vertical="center" wrapText="1"/>
    </xf>
    <xf numFmtId="2" fontId="4" fillId="0" borderId="23" xfId="0" applyNumberFormat="1" applyFont="1" applyBorder="1" applyAlignment="1">
      <alignment horizontal="center" vertical="top" wrapText="1"/>
    </xf>
    <xf numFmtId="0" fontId="1" fillId="0" borderId="0" xfId="0" applyFont="1" applyAlignment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0" xfId="0" applyFont="1" applyFill="1"/>
    <xf numFmtId="0" fontId="7" fillId="2" borderId="16" xfId="0" applyFont="1" applyFill="1" applyBorder="1"/>
    <xf numFmtId="0" fontId="7" fillId="2" borderId="6" xfId="0" applyFont="1" applyFill="1" applyBorder="1"/>
    <xf numFmtId="0" fontId="1" fillId="2" borderId="7" xfId="0" applyFont="1" applyFill="1" applyBorder="1" applyAlignment="1">
      <alignment vertical="top" wrapText="1"/>
    </xf>
    <xf numFmtId="2" fontId="1" fillId="2" borderId="6" xfId="0" applyNumberFormat="1" applyFont="1" applyFill="1" applyBorder="1" applyAlignment="1">
      <alignment horizontal="left" vertical="top" wrapText="1"/>
    </xf>
    <xf numFmtId="2" fontId="1" fillId="2" borderId="6" xfId="0" applyNumberFormat="1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vertical="top" wrapText="1"/>
    </xf>
    <xf numFmtId="2" fontId="4" fillId="2" borderId="25" xfId="0" applyNumberFormat="1" applyFont="1" applyFill="1" applyBorder="1" applyAlignment="1">
      <alignment horizontal="center" vertical="center"/>
    </xf>
    <xf numFmtId="2" fontId="4" fillId="2" borderId="19" xfId="0" applyNumberFormat="1" applyFont="1" applyFill="1" applyBorder="1" applyAlignment="1">
      <alignment horizontal="center" vertical="center"/>
    </xf>
    <xf numFmtId="2" fontId="1" fillId="2" borderId="25" xfId="0" applyNumberFormat="1" applyFont="1" applyFill="1" applyBorder="1" applyAlignment="1">
      <alignment horizontal="left" vertical="center" wrapText="1"/>
    </xf>
    <xf numFmtId="2" fontId="1" fillId="2" borderId="19" xfId="0" applyNumberFormat="1" applyFont="1" applyFill="1" applyBorder="1" applyAlignment="1">
      <alignment horizontal="center" vertical="center"/>
    </xf>
    <xf numFmtId="2" fontId="1" fillId="2" borderId="7" xfId="0" applyNumberFormat="1" applyFont="1" applyFill="1" applyBorder="1" applyAlignment="1">
      <alignment horizontal="left" vertical="top" wrapText="1"/>
    </xf>
    <xf numFmtId="2" fontId="4" fillId="2" borderId="7" xfId="0" applyNumberFormat="1" applyFont="1" applyFill="1" applyBorder="1" applyAlignment="1">
      <alignment horizontal="center" vertical="center"/>
    </xf>
    <xf numFmtId="2" fontId="1" fillId="2" borderId="6" xfId="0" applyNumberFormat="1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vertical="top" wrapText="1"/>
    </xf>
    <xf numFmtId="2" fontId="4" fillId="2" borderId="19" xfId="0" applyNumberFormat="1" applyFont="1" applyFill="1" applyBorder="1" applyAlignment="1">
      <alignment horizontal="left" vertical="top" wrapText="1"/>
    </xf>
    <xf numFmtId="2" fontId="1" fillId="2" borderId="19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vertical="top" wrapText="1"/>
    </xf>
    <xf numFmtId="2" fontId="4" fillId="2" borderId="6" xfId="0" applyNumberFormat="1" applyFont="1" applyFill="1" applyBorder="1" applyAlignment="1">
      <alignment horizontal="left" vertical="top" wrapText="1"/>
    </xf>
    <xf numFmtId="2" fontId="4" fillId="2" borderId="7" xfId="0" applyNumberFormat="1" applyFont="1" applyFill="1" applyBorder="1" applyAlignment="1">
      <alignment horizontal="left" vertical="top" wrapText="1"/>
    </xf>
    <xf numFmtId="2" fontId="4" fillId="2" borderId="12" xfId="0" applyNumberFormat="1" applyFont="1" applyFill="1" applyBorder="1" applyAlignment="1">
      <alignment vertical="top" wrapText="1"/>
    </xf>
    <xf numFmtId="0" fontId="1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vertical="top" wrapText="1"/>
    </xf>
    <xf numFmtId="2" fontId="4" fillId="2" borderId="25" xfId="0" applyNumberFormat="1" applyFont="1" applyFill="1" applyBorder="1" applyAlignment="1">
      <alignment vertical="top" wrapText="1"/>
    </xf>
    <xf numFmtId="0" fontId="4" fillId="2" borderId="8" xfId="0" applyNumberFormat="1" applyFont="1" applyFill="1" applyBorder="1" applyAlignment="1">
      <alignment vertical="top" wrapText="1"/>
    </xf>
    <xf numFmtId="2" fontId="4" fillId="2" borderId="8" xfId="0" applyNumberFormat="1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center" vertical="center" wrapText="1"/>
    </xf>
    <xf numFmtId="2" fontId="4" fillId="2" borderId="25" xfId="0" applyNumberFormat="1" applyFont="1" applyFill="1" applyBorder="1" applyAlignment="1">
      <alignment horizontal="left" vertical="top" wrapText="1"/>
    </xf>
    <xf numFmtId="14" fontId="1" fillId="2" borderId="25" xfId="0" applyNumberFormat="1" applyFont="1" applyFill="1" applyBorder="1" applyAlignment="1">
      <alignment horizontal="left" vertical="top" wrapText="1"/>
    </xf>
    <xf numFmtId="2" fontId="1" fillId="2" borderId="8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left" wrapText="1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9" xfId="0" applyNumberFormat="1" applyFont="1" applyFill="1" applyBorder="1" applyAlignment="1">
      <alignment horizontal="left" vertical="top" wrapText="1"/>
    </xf>
    <xf numFmtId="2" fontId="4" fillId="2" borderId="5" xfId="0" applyNumberFormat="1" applyFont="1" applyFill="1" applyBorder="1" applyAlignment="1">
      <alignment horizontal="left" vertical="top" wrapText="1"/>
    </xf>
    <xf numFmtId="2" fontId="4" fillId="2" borderId="19" xfId="0" applyNumberFormat="1" applyFont="1" applyFill="1" applyBorder="1" applyAlignment="1">
      <alignment horizontal="left" vertical="center"/>
    </xf>
    <xf numFmtId="0" fontId="1" fillId="2" borderId="26" xfId="0" applyFont="1" applyFill="1" applyBorder="1" applyAlignment="1">
      <alignment vertical="top" wrapText="1"/>
    </xf>
    <xf numFmtId="2" fontId="4" fillId="2" borderId="10" xfId="0" applyNumberFormat="1" applyFont="1" applyFill="1" applyBorder="1" applyAlignment="1">
      <alignment horizontal="center" vertical="center"/>
    </xf>
    <xf numFmtId="2" fontId="4" fillId="2" borderId="11" xfId="0" applyNumberFormat="1" applyFont="1" applyFill="1" applyBorder="1" applyAlignment="1">
      <alignment horizontal="left" vertical="center"/>
    </xf>
    <xf numFmtId="2" fontId="4" fillId="2" borderId="0" xfId="0" applyNumberFormat="1" applyFont="1" applyFill="1" applyBorder="1" applyAlignment="1">
      <alignment vertical="top" wrapText="1"/>
    </xf>
    <xf numFmtId="2" fontId="4" fillId="2" borderId="17" xfId="0" applyNumberFormat="1" applyFont="1" applyFill="1" applyBorder="1" applyAlignment="1">
      <alignment vertical="top" wrapText="1"/>
    </xf>
    <xf numFmtId="2" fontId="1" fillId="2" borderId="25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4" fillId="2" borderId="8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2" fontId="4" fillId="2" borderId="17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top" wrapText="1"/>
    </xf>
    <xf numFmtId="2" fontId="3" fillId="2" borderId="6" xfId="0" applyNumberFormat="1" applyFont="1" applyFill="1" applyBorder="1" applyAlignment="1">
      <alignment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vertical="top" wrapText="1"/>
    </xf>
    <xf numFmtId="2" fontId="4" fillId="2" borderId="4" xfId="0" applyNumberFormat="1" applyFont="1" applyFill="1" applyBorder="1" applyAlignment="1">
      <alignment horizontal="left" vertical="top" wrapText="1"/>
    </xf>
    <xf numFmtId="2" fontId="3" fillId="2" borderId="4" xfId="0" applyNumberFormat="1" applyFont="1" applyFill="1" applyBorder="1" applyAlignment="1">
      <alignment vertical="center" wrapText="1"/>
    </xf>
    <xf numFmtId="2" fontId="8" fillId="2" borderId="4" xfId="0" applyNumberFormat="1" applyFont="1" applyFill="1" applyBorder="1" applyAlignment="1">
      <alignment horizontal="center" vertical="center"/>
    </xf>
    <xf numFmtId="2" fontId="8" fillId="2" borderId="5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vertical="top" wrapText="1"/>
    </xf>
    <xf numFmtId="0" fontId="7" fillId="0" borderId="0" xfId="0" applyFont="1" applyAlignment="1">
      <alignment vertical="top"/>
    </xf>
    <xf numFmtId="2" fontId="1" fillId="2" borderId="6" xfId="0" applyNumberFormat="1" applyFont="1" applyFill="1" applyBorder="1" applyAlignment="1">
      <alignment vertical="top" wrapText="1"/>
    </xf>
    <xf numFmtId="2" fontId="4" fillId="2" borderId="6" xfId="0" applyNumberFormat="1" applyFont="1" applyFill="1" applyBorder="1" applyAlignment="1">
      <alignment vertical="top" wrapText="1"/>
    </xf>
    <xf numFmtId="2" fontId="4" fillId="2" borderId="6" xfId="0" applyNumberFormat="1" applyFont="1" applyFill="1" applyBorder="1" applyAlignment="1">
      <alignment horizontal="center" vertical="top" wrapText="1"/>
    </xf>
    <xf numFmtId="2" fontId="1" fillId="2" borderId="6" xfId="0" applyNumberFormat="1" applyFont="1" applyFill="1" applyBorder="1" applyAlignment="1">
      <alignment vertical="center" wrapText="1"/>
    </xf>
    <xf numFmtId="2" fontId="2" fillId="2" borderId="6" xfId="0" applyNumberFormat="1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/>
    </xf>
    <xf numFmtId="2" fontId="4" fillId="2" borderId="4" xfId="0" applyNumberFormat="1" applyFont="1" applyFill="1" applyBorder="1" applyAlignment="1">
      <alignment vertical="top" wrapText="1"/>
    </xf>
    <xf numFmtId="2" fontId="2" fillId="2" borderId="6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horizontal="left" vertical="top" wrapText="1"/>
    </xf>
    <xf numFmtId="2" fontId="9" fillId="2" borderId="1" xfId="0" applyNumberFormat="1" applyFont="1" applyFill="1" applyBorder="1" applyAlignment="1">
      <alignment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2" fontId="4" fillId="2" borderId="6" xfId="0" applyNumberFormat="1" applyFont="1" applyFill="1" applyBorder="1" applyAlignment="1">
      <alignment vertical="center" wrapText="1"/>
    </xf>
    <xf numFmtId="2" fontId="3" fillId="2" borderId="6" xfId="0" applyNumberFormat="1" applyFont="1" applyFill="1" applyBorder="1" applyAlignment="1">
      <alignment horizontal="center" vertical="center"/>
    </xf>
    <xf numFmtId="2" fontId="2" fillId="2" borderId="6" xfId="0" applyNumberFormat="1" applyFont="1" applyFill="1" applyBorder="1" applyAlignment="1">
      <alignment vertical="center" wrapText="1"/>
    </xf>
    <xf numFmtId="0" fontId="7" fillId="2" borderId="0" xfId="0" applyFont="1" applyFill="1" applyAlignment="1">
      <alignment vertical="top"/>
    </xf>
    <xf numFmtId="0" fontId="7" fillId="2" borderId="0" xfId="0" applyFont="1" applyFill="1" applyAlignment="1">
      <alignment horizontal="left" vertical="top"/>
    </xf>
    <xf numFmtId="164" fontId="7" fillId="2" borderId="0" xfId="0" applyNumberFormat="1" applyFont="1" applyFill="1" applyAlignment="1">
      <alignment vertical="top"/>
    </xf>
    <xf numFmtId="0" fontId="7" fillId="2" borderId="0" xfId="0" applyFont="1" applyFill="1"/>
    <xf numFmtId="0" fontId="7" fillId="2" borderId="0" xfId="0" applyFont="1" applyFill="1" applyAlignment="1">
      <alignment horizontal="left"/>
    </xf>
    <xf numFmtId="164" fontId="7" fillId="2" borderId="0" xfId="0" applyNumberFormat="1" applyFont="1" applyFill="1"/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top" wrapText="1"/>
    </xf>
    <xf numFmtId="2" fontId="4" fillId="2" borderId="25" xfId="0" applyNumberFormat="1" applyFont="1" applyFill="1" applyBorder="1" applyAlignment="1">
      <alignment horizontal="center" vertical="top" wrapText="1"/>
    </xf>
    <xf numFmtId="2" fontId="4" fillId="2" borderId="5" xfId="0" applyNumberFormat="1" applyFont="1" applyFill="1" applyBorder="1" applyAlignment="1">
      <alignment horizontal="center" vertical="top" wrapText="1"/>
    </xf>
    <xf numFmtId="0" fontId="1" fillId="8" borderId="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top" wrapText="1"/>
    </xf>
    <xf numFmtId="2" fontId="4" fillId="2" borderId="4" xfId="0" applyNumberFormat="1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vertical="top"/>
    </xf>
    <xf numFmtId="0" fontId="7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1" fillId="8" borderId="25" xfId="0" applyFont="1" applyFill="1" applyBorder="1" applyAlignment="1">
      <alignment horizontal="center" vertical="center" wrapText="1"/>
    </xf>
    <xf numFmtId="2" fontId="4" fillId="2" borderId="8" xfId="0" applyNumberFormat="1" applyFont="1" applyFill="1" applyBorder="1" applyAlignment="1">
      <alignment vertical="top" wrapText="1"/>
    </xf>
    <xf numFmtId="2" fontId="4" fillId="2" borderId="7" xfId="0" applyNumberFormat="1" applyFont="1" applyFill="1" applyBorder="1" applyAlignment="1">
      <alignment vertical="top" wrapText="1"/>
    </xf>
    <xf numFmtId="164" fontId="1" fillId="2" borderId="8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2" fontId="4" fillId="2" borderId="8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2" borderId="7" xfId="0" applyNumberFormat="1" applyFont="1" applyFill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2" fontId="1" fillId="2" borderId="17" xfId="0" applyNumberFormat="1" applyFont="1" applyFill="1" applyBorder="1" applyAlignment="1">
      <alignment horizontal="center" vertical="center" wrapText="1"/>
    </xf>
    <xf numFmtId="2" fontId="1" fillId="2" borderId="18" xfId="0" applyNumberFormat="1" applyFont="1" applyFill="1" applyBorder="1" applyAlignment="1">
      <alignment horizontal="center" vertical="center" wrapText="1"/>
    </xf>
    <xf numFmtId="2" fontId="1" fillId="2" borderId="19" xfId="0" applyNumberFormat="1" applyFont="1" applyFill="1" applyBorder="1" applyAlignment="1">
      <alignment horizontal="center" vertical="center" wrapText="1"/>
    </xf>
    <xf numFmtId="2" fontId="4" fillId="2" borderId="8" xfId="0" applyNumberFormat="1" applyFont="1" applyFill="1" applyBorder="1" applyAlignment="1">
      <alignment horizontal="center" vertical="center"/>
    </xf>
    <xf numFmtId="2" fontId="4" fillId="2" borderId="7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vertical="top" wrapText="1"/>
    </xf>
    <xf numFmtId="2" fontId="4" fillId="2" borderId="26" xfId="0" applyNumberFormat="1" applyFont="1" applyFill="1" applyBorder="1" applyAlignment="1">
      <alignment vertical="top" wrapText="1"/>
    </xf>
    <xf numFmtId="2" fontId="4" fillId="2" borderId="12" xfId="0" applyNumberFormat="1" applyFont="1" applyFill="1" applyBorder="1" applyAlignment="1">
      <alignment vertical="top" wrapText="1"/>
    </xf>
    <xf numFmtId="2" fontId="4" fillId="2" borderId="17" xfId="0" applyNumberFormat="1" applyFont="1" applyFill="1" applyBorder="1" applyAlignment="1">
      <alignment horizontal="center" vertical="top" wrapText="1"/>
    </xf>
    <xf numFmtId="2" fontId="4" fillId="2" borderId="18" xfId="0" applyNumberFormat="1" applyFont="1" applyFill="1" applyBorder="1" applyAlignment="1">
      <alignment horizontal="center" vertical="top" wrapText="1"/>
    </xf>
    <xf numFmtId="2" fontId="4" fillId="2" borderId="19" xfId="0" applyNumberFormat="1" applyFont="1" applyFill="1" applyBorder="1" applyAlignment="1">
      <alignment horizontal="center" vertical="top" wrapText="1"/>
    </xf>
    <xf numFmtId="2" fontId="2" fillId="2" borderId="20" xfId="0" applyNumberFormat="1" applyFont="1" applyFill="1" applyBorder="1" applyAlignment="1">
      <alignment horizontal="center" vertical="top" wrapText="1"/>
    </xf>
    <xf numFmtId="2" fontId="2" fillId="2" borderId="21" xfId="0" applyNumberFormat="1" applyFont="1" applyFill="1" applyBorder="1" applyAlignment="1">
      <alignment horizontal="center" vertical="top" wrapText="1"/>
    </xf>
    <xf numFmtId="2" fontId="2" fillId="2" borderId="22" xfId="0" applyNumberFormat="1" applyFont="1" applyFill="1" applyBorder="1" applyAlignment="1">
      <alignment horizontal="center" vertical="top" wrapText="1"/>
    </xf>
    <xf numFmtId="2" fontId="4" fillId="2" borderId="8" xfId="0" applyNumberFormat="1" applyFont="1" applyFill="1" applyBorder="1" applyAlignment="1">
      <alignment horizontal="left" vertical="top" wrapText="1"/>
    </xf>
    <xf numFmtId="2" fontId="4" fillId="2" borderId="7" xfId="0" applyNumberFormat="1" applyFont="1" applyFill="1" applyBorder="1" applyAlignment="1">
      <alignment horizontal="left" vertical="top" wrapText="1"/>
    </xf>
    <xf numFmtId="2" fontId="4" fillId="2" borderId="8" xfId="0" applyNumberFormat="1" applyFont="1" applyFill="1" applyBorder="1" applyAlignment="1">
      <alignment horizontal="center" vertical="top" wrapText="1"/>
    </xf>
    <xf numFmtId="2" fontId="4" fillId="2" borderId="7" xfId="0" applyNumberFormat="1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2" fontId="1" fillId="2" borderId="7" xfId="0" applyNumberFormat="1" applyFont="1" applyFill="1" applyBorder="1" applyAlignment="1">
      <alignment horizontal="center" vertical="center" wrapText="1"/>
    </xf>
    <xf numFmtId="14" fontId="1" fillId="2" borderId="8" xfId="0" applyNumberFormat="1" applyFont="1" applyFill="1" applyBorder="1" applyAlignment="1">
      <alignment vertical="top" wrapText="1"/>
    </xf>
    <xf numFmtId="14" fontId="1" fillId="2" borderId="7" xfId="0" applyNumberFormat="1" applyFont="1" applyFill="1" applyBorder="1" applyAlignment="1">
      <alignment vertical="top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top" wrapText="1"/>
    </xf>
    <xf numFmtId="2" fontId="1" fillId="2" borderId="8" xfId="0" applyNumberFormat="1" applyFont="1" applyFill="1" applyBorder="1" applyAlignment="1">
      <alignment horizontal="left" vertical="top" wrapText="1"/>
    </xf>
    <xf numFmtId="2" fontId="1" fillId="2" borderId="3" xfId="0" applyNumberFormat="1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vertical="top" wrapText="1"/>
    </xf>
    <xf numFmtId="0" fontId="1" fillId="2" borderId="26" xfId="0" applyFont="1" applyFill="1" applyBorder="1" applyAlignment="1">
      <alignment vertical="top" wrapText="1"/>
    </xf>
    <xf numFmtId="0" fontId="1" fillId="2" borderId="12" xfId="0" applyFont="1" applyFill="1" applyBorder="1" applyAlignment="1">
      <alignment vertical="top" wrapText="1"/>
    </xf>
    <xf numFmtId="2" fontId="4" fillId="2" borderId="3" xfId="0" applyNumberFormat="1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wrapText="1"/>
    </xf>
    <xf numFmtId="0" fontId="3" fillId="2" borderId="7" xfId="0" applyFont="1" applyFill="1" applyBorder="1" applyAlignment="1">
      <alignment wrapText="1"/>
    </xf>
    <xf numFmtId="0" fontId="2" fillId="2" borderId="14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7" fillId="2" borderId="15" xfId="0" applyFont="1" applyFill="1" applyBorder="1"/>
    <xf numFmtId="0" fontId="7" fillId="2" borderId="16" xfId="0" applyFont="1" applyFill="1" applyBorder="1"/>
    <xf numFmtId="0" fontId="2" fillId="2" borderId="12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6" xfId="0" applyFont="1" applyFill="1" applyBorder="1"/>
    <xf numFmtId="2" fontId="1" fillId="2" borderId="8" xfId="0" applyNumberFormat="1" applyFont="1" applyFill="1" applyBorder="1" applyAlignment="1">
      <alignment horizontal="center" vertical="top" wrapText="1"/>
    </xf>
    <xf numFmtId="2" fontId="1" fillId="2" borderId="7" xfId="0" applyNumberFormat="1" applyFont="1" applyFill="1" applyBorder="1" applyAlignment="1">
      <alignment horizontal="center" vertical="top" wrapText="1"/>
    </xf>
    <xf numFmtId="2" fontId="4" fillId="2" borderId="3" xfId="0" applyNumberFormat="1" applyFont="1" applyFill="1" applyBorder="1" applyAlignment="1">
      <alignment horizontal="center" vertical="top" wrapText="1"/>
    </xf>
    <xf numFmtId="164" fontId="3" fillId="2" borderId="13" xfId="0" applyNumberFormat="1" applyFont="1" applyFill="1" applyBorder="1" applyAlignment="1">
      <alignment wrapText="1"/>
    </xf>
    <xf numFmtId="164" fontId="3" fillId="2" borderId="7" xfId="0" applyNumberFormat="1" applyFont="1" applyFill="1" applyBorder="1" applyAlignment="1">
      <alignment wrapText="1"/>
    </xf>
    <xf numFmtId="164" fontId="1" fillId="2" borderId="0" xfId="0" applyNumberFormat="1" applyFont="1" applyFill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Alignment="1">
      <alignment horizontal="right" wrapText="1"/>
    </xf>
    <xf numFmtId="0" fontId="5" fillId="0" borderId="0" xfId="0" applyFont="1" applyAlignment="1">
      <alignment horizontal="right"/>
    </xf>
    <xf numFmtId="0" fontId="1" fillId="0" borderId="23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9" xfId="0" applyFont="1" applyBorder="1" applyAlignment="1">
      <alignment horizontal="center" wrapText="1"/>
    </xf>
    <xf numFmtId="0" fontId="1" fillId="0" borderId="30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23" xfId="0" applyFont="1" applyBorder="1" applyAlignment="1">
      <alignment horizontal="center" vertical="top" wrapText="1"/>
    </xf>
    <xf numFmtId="0" fontId="4" fillId="0" borderId="27" xfId="0" applyFont="1" applyBorder="1" applyAlignment="1">
      <alignment horizontal="left" vertical="top" wrapText="1"/>
    </xf>
    <xf numFmtId="0" fontId="4" fillId="0" borderId="28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2" fontId="4" fillId="0" borderId="27" xfId="0" applyNumberFormat="1" applyFont="1" applyBorder="1" applyAlignment="1">
      <alignment horizontal="center" vertical="top" wrapText="1"/>
    </xf>
    <xf numFmtId="0" fontId="4" fillId="0" borderId="28" xfId="0" applyFont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right" vertical="top" wrapText="1"/>
    </xf>
    <xf numFmtId="0" fontId="0" fillId="0" borderId="0" xfId="0" applyFill="1"/>
    <xf numFmtId="0" fontId="0" fillId="0" borderId="0" xfId="0" applyFill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71"/>
  <sheetViews>
    <sheetView tabSelected="1" zoomScale="80" zoomScaleNormal="80" workbookViewId="0">
      <selection activeCell="G11" sqref="G11"/>
    </sheetView>
  </sheetViews>
  <sheetFormatPr defaultRowHeight="15"/>
  <cols>
    <col min="1" max="1" width="7.7109375" style="9" customWidth="1"/>
    <col min="2" max="2" width="45.28515625" style="10" customWidth="1"/>
    <col min="3" max="3" width="36.140625" style="121" customWidth="1"/>
    <col min="4" max="4" width="20.7109375" style="9" customWidth="1"/>
    <col min="5" max="10" width="14.140625" style="11" customWidth="1"/>
    <col min="11" max="11" width="19" style="11" customWidth="1"/>
    <col min="12" max="12" width="16.42578125" style="11" customWidth="1"/>
    <col min="13" max="44" width="9.140625" style="216"/>
  </cols>
  <sheetData>
    <row r="1" spans="1:44" ht="15.75">
      <c r="A1" s="27"/>
      <c r="B1" s="28"/>
      <c r="C1" s="27"/>
      <c r="D1" s="29"/>
      <c r="E1" s="8"/>
      <c r="F1" s="8"/>
      <c r="G1" s="8"/>
      <c r="H1" s="8"/>
      <c r="I1" s="8"/>
      <c r="J1" s="184" t="s">
        <v>0</v>
      </c>
      <c r="K1" s="184"/>
      <c r="L1" s="18"/>
    </row>
    <row r="2" spans="1:44" ht="42" customHeight="1">
      <c r="A2" s="27"/>
      <c r="B2" s="28"/>
      <c r="C2" s="27"/>
      <c r="D2" s="29"/>
      <c r="E2" s="194" t="s">
        <v>138</v>
      </c>
      <c r="F2" s="194"/>
      <c r="G2" s="194"/>
      <c r="H2" s="194"/>
      <c r="I2" s="194"/>
      <c r="J2" s="194"/>
      <c r="K2" s="194"/>
      <c r="L2" s="18"/>
    </row>
    <row r="3" spans="1:44" ht="9" customHeight="1">
      <c r="A3" s="27"/>
      <c r="B3" s="28"/>
      <c r="C3" s="27"/>
      <c r="D3" s="29"/>
      <c r="E3" s="8"/>
      <c r="F3" s="8"/>
      <c r="G3" s="184"/>
      <c r="H3" s="184"/>
      <c r="I3" s="184"/>
      <c r="J3" s="184"/>
      <c r="K3" s="184"/>
      <c r="L3" s="18"/>
    </row>
    <row r="4" spans="1:44" ht="16.5" customHeight="1" thickBot="1">
      <c r="A4" s="185" t="s">
        <v>1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"/>
    </row>
    <row r="5" spans="1:44" ht="40.5" customHeight="1">
      <c r="A5" s="160" t="s">
        <v>2</v>
      </c>
      <c r="B5" s="160" t="s">
        <v>3</v>
      </c>
      <c r="C5" s="160" t="s">
        <v>137</v>
      </c>
      <c r="D5" s="160" t="s">
        <v>4</v>
      </c>
      <c r="E5" s="125" t="s">
        <v>5</v>
      </c>
      <c r="F5" s="188" t="s">
        <v>6</v>
      </c>
      <c r="G5" s="189"/>
      <c r="H5" s="189"/>
      <c r="I5" s="189"/>
      <c r="J5" s="190"/>
      <c r="K5" s="125" t="s">
        <v>126</v>
      </c>
      <c r="L5" s="125" t="s">
        <v>127</v>
      </c>
    </row>
    <row r="6" spans="1:44" ht="15.75" thickBot="1">
      <c r="A6" s="186"/>
      <c r="B6" s="186"/>
      <c r="C6" s="186"/>
      <c r="D6" s="186"/>
      <c r="E6" s="126"/>
      <c r="F6" s="191" t="s">
        <v>7</v>
      </c>
      <c r="G6" s="192"/>
      <c r="H6" s="192"/>
      <c r="I6" s="192"/>
      <c r="J6" s="193"/>
      <c r="K6" s="126"/>
      <c r="L6" s="126"/>
    </row>
    <row r="7" spans="1:44" ht="35.25" customHeight="1" thickBot="1">
      <c r="A7" s="187"/>
      <c r="B7" s="187"/>
      <c r="C7" s="187"/>
      <c r="D7" s="187"/>
      <c r="E7" s="127"/>
      <c r="F7" s="109">
        <v>2017</v>
      </c>
      <c r="G7" s="109">
        <v>2018</v>
      </c>
      <c r="H7" s="109">
        <v>2019</v>
      </c>
      <c r="I7" s="109">
        <v>2020</v>
      </c>
      <c r="J7" s="109">
        <v>2021</v>
      </c>
      <c r="K7" s="127"/>
      <c r="L7" s="127"/>
    </row>
    <row r="8" spans="1:44" ht="24" customHeight="1" thickTop="1">
      <c r="A8" s="169" t="s">
        <v>8</v>
      </c>
      <c r="B8" s="171" t="s">
        <v>9</v>
      </c>
      <c r="C8" s="172"/>
      <c r="D8" s="173"/>
      <c r="E8" s="173"/>
      <c r="F8" s="173"/>
      <c r="G8" s="173"/>
      <c r="H8" s="173"/>
      <c r="I8" s="173"/>
      <c r="J8" s="174"/>
      <c r="K8" s="182"/>
      <c r="L8" s="30"/>
    </row>
    <row r="9" spans="1:44" ht="15.75" customHeight="1" thickBot="1">
      <c r="A9" s="170"/>
      <c r="B9" s="175" t="s">
        <v>10</v>
      </c>
      <c r="C9" s="176"/>
      <c r="D9" s="177"/>
      <c r="E9" s="177"/>
      <c r="F9" s="177"/>
      <c r="G9" s="177"/>
      <c r="H9" s="177"/>
      <c r="I9" s="177"/>
      <c r="J9" s="178"/>
      <c r="K9" s="183"/>
      <c r="L9" s="31"/>
    </row>
    <row r="10" spans="1:44" s="3" customFormat="1" ht="85.5" customHeight="1" thickBot="1">
      <c r="A10" s="32" t="s">
        <v>11</v>
      </c>
      <c r="B10" s="33" t="s">
        <v>12</v>
      </c>
      <c r="C10" s="111"/>
      <c r="D10" s="34" t="s">
        <v>13</v>
      </c>
      <c r="E10" s="35">
        <f>SUM(F10:J10)</f>
        <v>200</v>
      </c>
      <c r="F10" s="35">
        <v>20</v>
      </c>
      <c r="G10" s="35">
        <v>30</v>
      </c>
      <c r="H10" s="35">
        <v>40</v>
      </c>
      <c r="I10" s="35">
        <v>50</v>
      </c>
      <c r="J10" s="35">
        <v>60</v>
      </c>
      <c r="K10" s="36" t="s">
        <v>96</v>
      </c>
      <c r="L10" s="128" t="s">
        <v>136</v>
      </c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17"/>
      <c r="Y10" s="217"/>
      <c r="Z10" s="217"/>
      <c r="AA10" s="217"/>
      <c r="AB10" s="217"/>
      <c r="AC10" s="217"/>
      <c r="AD10" s="217"/>
      <c r="AE10" s="217"/>
      <c r="AF10" s="217"/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</row>
    <row r="11" spans="1:44" s="3" customFormat="1" ht="176.25" customHeight="1" thickBot="1">
      <c r="A11" s="32" t="s">
        <v>14</v>
      </c>
      <c r="B11" s="33" t="s">
        <v>15</v>
      </c>
      <c r="C11" s="111"/>
      <c r="D11" s="34" t="s">
        <v>13</v>
      </c>
      <c r="E11" s="35">
        <f t="shared" ref="E11:E23" si="0">SUM(F11:J11)</f>
        <v>209</v>
      </c>
      <c r="F11" s="35">
        <v>30</v>
      </c>
      <c r="G11" s="35">
        <v>40</v>
      </c>
      <c r="H11" s="35">
        <v>60</v>
      </c>
      <c r="I11" s="35">
        <v>35</v>
      </c>
      <c r="J11" s="35">
        <v>44</v>
      </c>
      <c r="K11" s="36" t="s">
        <v>96</v>
      </c>
      <c r="L11" s="129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17"/>
      <c r="Y11" s="217"/>
      <c r="Z11" s="217"/>
      <c r="AA11" s="217"/>
      <c r="AB11" s="217"/>
      <c r="AC11" s="217"/>
      <c r="AD11" s="217"/>
      <c r="AE11" s="217"/>
      <c r="AF11" s="217"/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</row>
    <row r="12" spans="1:44" s="3" customFormat="1" ht="85.5" customHeight="1" thickBot="1">
      <c r="A12" s="32" t="s">
        <v>16</v>
      </c>
      <c r="B12" s="33" t="s">
        <v>17</v>
      </c>
      <c r="C12" s="111"/>
      <c r="D12" s="34" t="s">
        <v>13</v>
      </c>
      <c r="E12" s="35">
        <v>0</v>
      </c>
      <c r="F12" s="35">
        <v>0</v>
      </c>
      <c r="G12" s="35">
        <v>0</v>
      </c>
      <c r="H12" s="35">
        <v>0</v>
      </c>
      <c r="I12" s="35">
        <v>0</v>
      </c>
      <c r="J12" s="35">
        <v>0</v>
      </c>
      <c r="K12" s="36" t="s">
        <v>96</v>
      </c>
      <c r="L12" s="129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C12" s="217"/>
      <c r="AD12" s="217"/>
      <c r="AE12" s="217"/>
      <c r="AF12" s="217"/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</row>
    <row r="13" spans="1:44" s="3" customFormat="1" ht="113.25" customHeight="1" thickBot="1">
      <c r="A13" s="32" t="s">
        <v>18</v>
      </c>
      <c r="B13" s="33" t="s">
        <v>19</v>
      </c>
      <c r="C13" s="111"/>
      <c r="D13" s="34" t="s">
        <v>13</v>
      </c>
      <c r="E13" s="35">
        <f t="shared" si="0"/>
        <v>0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6" t="s">
        <v>96</v>
      </c>
      <c r="L13" s="129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17"/>
      <c r="Y13" s="217"/>
      <c r="Z13" s="217"/>
      <c r="AA13" s="217"/>
      <c r="AB13" s="217"/>
      <c r="AC13" s="217"/>
      <c r="AD13" s="217"/>
      <c r="AE13" s="217"/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</row>
    <row r="14" spans="1:44" s="3" customFormat="1" ht="160.5" customHeight="1" thickBot="1">
      <c r="A14" s="32" t="s">
        <v>20</v>
      </c>
      <c r="B14" s="33" t="s">
        <v>21</v>
      </c>
      <c r="C14" s="111"/>
      <c r="D14" s="34" t="s">
        <v>13</v>
      </c>
      <c r="E14" s="35">
        <f t="shared" si="0"/>
        <v>74</v>
      </c>
      <c r="F14" s="35">
        <v>10</v>
      </c>
      <c r="G14" s="35">
        <v>12</v>
      </c>
      <c r="H14" s="35">
        <v>14</v>
      </c>
      <c r="I14" s="35">
        <v>18</v>
      </c>
      <c r="J14" s="35">
        <v>20</v>
      </c>
      <c r="K14" s="36" t="s">
        <v>96</v>
      </c>
      <c r="L14" s="129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</row>
    <row r="15" spans="1:44" s="3" customFormat="1" ht="94.5" customHeight="1" thickBot="1">
      <c r="A15" s="32" t="s">
        <v>22</v>
      </c>
      <c r="B15" s="33" t="s">
        <v>23</v>
      </c>
      <c r="C15" s="111"/>
      <c r="D15" s="34" t="s">
        <v>13</v>
      </c>
      <c r="E15" s="35">
        <f t="shared" si="0"/>
        <v>240</v>
      </c>
      <c r="F15" s="35">
        <v>100</v>
      </c>
      <c r="G15" s="35">
        <v>60</v>
      </c>
      <c r="H15" s="35">
        <v>40</v>
      </c>
      <c r="I15" s="35">
        <v>40</v>
      </c>
      <c r="J15" s="35">
        <v>0</v>
      </c>
      <c r="K15" s="36" t="s">
        <v>97</v>
      </c>
      <c r="L15" s="129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17"/>
      <c r="Y15" s="217"/>
      <c r="Z15" s="217"/>
      <c r="AA15" s="217"/>
      <c r="AB15" s="217"/>
      <c r="AC15" s="217"/>
      <c r="AD15" s="217"/>
      <c r="AE15" s="217"/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</row>
    <row r="16" spans="1:44" s="3" customFormat="1" ht="46.5" customHeight="1" thickBot="1">
      <c r="A16" s="32" t="s">
        <v>24</v>
      </c>
      <c r="B16" s="33" t="s">
        <v>25</v>
      </c>
      <c r="C16" s="111"/>
      <c r="D16" s="34" t="s">
        <v>13</v>
      </c>
      <c r="E16" s="35">
        <f t="shared" si="0"/>
        <v>220</v>
      </c>
      <c r="F16" s="37">
        <v>0</v>
      </c>
      <c r="G16" s="38">
        <v>120</v>
      </c>
      <c r="H16" s="38">
        <v>100</v>
      </c>
      <c r="I16" s="38">
        <v>0</v>
      </c>
      <c r="J16" s="38">
        <v>0</v>
      </c>
      <c r="K16" s="36" t="s">
        <v>98</v>
      </c>
      <c r="L16" s="129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17"/>
      <c r="Y16" s="217"/>
      <c r="Z16" s="217"/>
      <c r="AA16" s="217"/>
      <c r="AB16" s="217"/>
      <c r="AC16" s="217"/>
      <c r="AD16" s="217"/>
      <c r="AE16" s="217"/>
      <c r="AF16" s="217"/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</row>
    <row r="17" spans="1:44" s="3" customFormat="1" ht="82.5" customHeight="1" thickBot="1">
      <c r="A17" s="32" t="s">
        <v>26</v>
      </c>
      <c r="B17" s="33" t="s">
        <v>27</v>
      </c>
      <c r="C17" s="111"/>
      <c r="D17" s="34" t="s">
        <v>13</v>
      </c>
      <c r="E17" s="35">
        <f t="shared" si="0"/>
        <v>73</v>
      </c>
      <c r="F17" s="35">
        <v>21</v>
      </c>
      <c r="G17" s="35">
        <v>50</v>
      </c>
      <c r="H17" s="35">
        <v>1</v>
      </c>
      <c r="I17" s="35">
        <v>0</v>
      </c>
      <c r="J17" s="35">
        <v>1</v>
      </c>
      <c r="K17" s="36" t="s">
        <v>99</v>
      </c>
      <c r="L17" s="129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17"/>
      <c r="Y17" s="217"/>
      <c r="Z17" s="217"/>
      <c r="AA17" s="217"/>
      <c r="AB17" s="217"/>
      <c r="AC17" s="217"/>
      <c r="AD17" s="217"/>
      <c r="AE17" s="217"/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</row>
    <row r="18" spans="1:44" s="3" customFormat="1" ht="84" customHeight="1" thickBot="1">
      <c r="A18" s="32" t="s">
        <v>28</v>
      </c>
      <c r="B18" s="39" t="s">
        <v>87</v>
      </c>
      <c r="C18" s="34"/>
      <c r="D18" s="34" t="s">
        <v>13</v>
      </c>
      <c r="E18" s="35">
        <f t="shared" si="0"/>
        <v>2468</v>
      </c>
      <c r="F18" s="37">
        <v>540</v>
      </c>
      <c r="G18" s="38">
        <v>482</v>
      </c>
      <c r="H18" s="38">
        <v>482</v>
      </c>
      <c r="I18" s="38">
        <v>482</v>
      </c>
      <c r="J18" s="40">
        <v>482</v>
      </c>
      <c r="K18" s="36" t="s">
        <v>29</v>
      </c>
      <c r="L18" s="129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17"/>
      <c r="Y18" s="217"/>
      <c r="Z18" s="217"/>
      <c r="AA18" s="217"/>
      <c r="AB18" s="217"/>
      <c r="AC18" s="217"/>
      <c r="AD18" s="217"/>
      <c r="AE18" s="217"/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</row>
    <row r="19" spans="1:44" s="3" customFormat="1" ht="60" customHeight="1" thickBot="1">
      <c r="A19" s="32" t="s">
        <v>30</v>
      </c>
      <c r="B19" s="41" t="s">
        <v>88</v>
      </c>
      <c r="C19" s="111"/>
      <c r="D19" s="34" t="s">
        <v>13</v>
      </c>
      <c r="E19" s="35">
        <f t="shared" si="0"/>
        <v>1200</v>
      </c>
      <c r="F19" s="42">
        <v>240</v>
      </c>
      <c r="G19" s="35">
        <v>240</v>
      </c>
      <c r="H19" s="35">
        <v>240</v>
      </c>
      <c r="I19" s="35">
        <v>240</v>
      </c>
      <c r="J19" s="43">
        <v>240</v>
      </c>
      <c r="K19" s="36" t="s">
        <v>29</v>
      </c>
      <c r="L19" s="129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17"/>
      <c r="Y19" s="217"/>
      <c r="Z19" s="217"/>
      <c r="AA19" s="217"/>
      <c r="AB19" s="217"/>
      <c r="AC19" s="217"/>
      <c r="AD19" s="217"/>
      <c r="AE19" s="217"/>
      <c r="AF19" s="217"/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</row>
    <row r="20" spans="1:44" s="3" customFormat="1" ht="52.5" customHeight="1" thickBot="1">
      <c r="A20" s="32" t="s">
        <v>31</v>
      </c>
      <c r="B20" s="41" t="s">
        <v>89</v>
      </c>
      <c r="C20" s="111"/>
      <c r="D20" s="34" t="s">
        <v>13</v>
      </c>
      <c r="E20" s="35">
        <f t="shared" si="0"/>
        <v>98</v>
      </c>
      <c r="F20" s="42">
        <v>90</v>
      </c>
      <c r="G20" s="35">
        <v>2</v>
      </c>
      <c r="H20" s="35">
        <v>2</v>
      </c>
      <c r="I20" s="35">
        <v>2</v>
      </c>
      <c r="J20" s="43">
        <v>2</v>
      </c>
      <c r="K20" s="36" t="s">
        <v>29</v>
      </c>
      <c r="L20" s="129"/>
      <c r="M20" s="217"/>
      <c r="N20" s="217"/>
      <c r="O20" s="217"/>
      <c r="P20" s="217"/>
      <c r="Q20" s="217"/>
      <c r="R20" s="217"/>
      <c r="S20" s="217"/>
      <c r="T20" s="217"/>
      <c r="U20" s="217"/>
      <c r="V20" s="217"/>
      <c r="W20" s="217"/>
      <c r="X20" s="217"/>
      <c r="Y20" s="217"/>
      <c r="Z20" s="217"/>
      <c r="AA20" s="217"/>
      <c r="AB20" s="217"/>
      <c r="AC20" s="217"/>
      <c r="AD20" s="217"/>
      <c r="AE20" s="217"/>
      <c r="AF20" s="217"/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</row>
    <row r="21" spans="1:44" s="3" customFormat="1" ht="31.5" customHeight="1" thickBot="1">
      <c r="A21" s="32" t="s">
        <v>32</v>
      </c>
      <c r="B21" s="41" t="s">
        <v>90</v>
      </c>
      <c r="C21" s="111"/>
      <c r="D21" s="34" t="s">
        <v>13</v>
      </c>
      <c r="E21" s="35">
        <f t="shared" si="0"/>
        <v>0</v>
      </c>
      <c r="F21" s="42">
        <v>0</v>
      </c>
      <c r="G21" s="35">
        <v>0</v>
      </c>
      <c r="H21" s="35">
        <v>0</v>
      </c>
      <c r="I21" s="35">
        <v>0</v>
      </c>
      <c r="J21" s="35">
        <v>0</v>
      </c>
      <c r="K21" s="36" t="s">
        <v>29</v>
      </c>
      <c r="L21" s="129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17"/>
      <c r="Y21" s="217"/>
      <c r="Z21" s="217"/>
      <c r="AA21" s="217"/>
      <c r="AB21" s="217"/>
      <c r="AC21" s="217"/>
      <c r="AD21" s="217"/>
      <c r="AE21" s="217"/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</row>
    <row r="22" spans="1:44" s="3" customFormat="1" ht="46.5" customHeight="1" thickBot="1">
      <c r="A22" s="32" t="s">
        <v>33</v>
      </c>
      <c r="B22" s="41" t="s">
        <v>143</v>
      </c>
      <c r="C22" s="111"/>
      <c r="D22" s="34" t="s">
        <v>13</v>
      </c>
      <c r="E22" s="35">
        <f t="shared" si="0"/>
        <v>120</v>
      </c>
      <c r="F22" s="42">
        <v>0</v>
      </c>
      <c r="G22" s="35">
        <v>30</v>
      </c>
      <c r="H22" s="35">
        <v>30</v>
      </c>
      <c r="I22" s="35">
        <v>30</v>
      </c>
      <c r="J22" s="43">
        <v>30</v>
      </c>
      <c r="K22" s="36" t="s">
        <v>29</v>
      </c>
      <c r="L22" s="129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17"/>
      <c r="Y22" s="217"/>
      <c r="Z22" s="217"/>
      <c r="AA22" s="217"/>
      <c r="AB22" s="217"/>
      <c r="AC22" s="217"/>
      <c r="AD22" s="217"/>
      <c r="AE22" s="217"/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</row>
    <row r="23" spans="1:44" s="3" customFormat="1" ht="87" customHeight="1" thickBot="1">
      <c r="A23" s="32" t="s">
        <v>34</v>
      </c>
      <c r="B23" s="41" t="s">
        <v>91</v>
      </c>
      <c r="C23" s="111"/>
      <c r="D23" s="34" t="s">
        <v>13</v>
      </c>
      <c r="E23" s="35">
        <f t="shared" si="0"/>
        <v>675</v>
      </c>
      <c r="F23" s="42">
        <v>135</v>
      </c>
      <c r="G23" s="35">
        <v>135</v>
      </c>
      <c r="H23" s="35">
        <v>135</v>
      </c>
      <c r="I23" s="35">
        <v>135</v>
      </c>
      <c r="J23" s="43">
        <v>135</v>
      </c>
      <c r="K23" s="36" t="s">
        <v>29</v>
      </c>
      <c r="L23" s="129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  <c r="AE23" s="217"/>
      <c r="AF23" s="217"/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</row>
    <row r="24" spans="1:44" s="4" customFormat="1" ht="15" customHeight="1">
      <c r="A24" s="155" t="s">
        <v>35</v>
      </c>
      <c r="B24" s="163" t="s">
        <v>36</v>
      </c>
      <c r="C24" s="179" t="s">
        <v>139</v>
      </c>
      <c r="D24" s="131" t="s">
        <v>40</v>
      </c>
      <c r="E24" s="133">
        <f>SUM(F25:J25)</f>
        <v>0</v>
      </c>
      <c r="F24" s="133">
        <v>200</v>
      </c>
      <c r="G24" s="133">
        <v>200</v>
      </c>
      <c r="H24" s="133">
        <v>200</v>
      </c>
      <c r="I24" s="133">
        <v>200</v>
      </c>
      <c r="J24" s="133">
        <v>200</v>
      </c>
      <c r="K24" s="123" t="s">
        <v>38</v>
      </c>
      <c r="L24" s="129"/>
      <c r="M24" s="217"/>
      <c r="N24" s="217"/>
      <c r="O24" s="217"/>
      <c r="P24" s="217"/>
      <c r="Q24" s="217"/>
      <c r="R24" s="217"/>
      <c r="S24" s="217"/>
      <c r="T24" s="217"/>
      <c r="U24" s="217"/>
      <c r="V24" s="217"/>
      <c r="W24" s="217"/>
      <c r="X24" s="217"/>
      <c r="Y24" s="217"/>
      <c r="Z24" s="217"/>
      <c r="AA24" s="217"/>
      <c r="AB24" s="217"/>
      <c r="AC24" s="217"/>
      <c r="AD24" s="217"/>
      <c r="AE24" s="217"/>
      <c r="AF24" s="217"/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</row>
    <row r="25" spans="1:44" s="5" customFormat="1" ht="86.25" customHeight="1" thickBot="1">
      <c r="A25" s="162"/>
      <c r="B25" s="164"/>
      <c r="C25" s="180"/>
      <c r="D25" s="132"/>
      <c r="E25" s="134"/>
      <c r="F25" s="134"/>
      <c r="G25" s="134"/>
      <c r="H25" s="134"/>
      <c r="I25" s="134"/>
      <c r="J25" s="134"/>
      <c r="K25" s="124"/>
      <c r="L25" s="129"/>
      <c r="M25" s="217"/>
      <c r="N25" s="217"/>
      <c r="O25" s="217"/>
      <c r="P25" s="217"/>
      <c r="Q25" s="217"/>
      <c r="R25" s="217"/>
      <c r="S25" s="217"/>
      <c r="T25" s="217"/>
      <c r="U25" s="217"/>
      <c r="V25" s="217"/>
      <c r="W25" s="217"/>
      <c r="X25" s="217"/>
      <c r="Y25" s="217"/>
      <c r="Z25" s="217"/>
      <c r="AA25" s="217"/>
      <c r="AB25" s="217"/>
      <c r="AC25" s="217"/>
      <c r="AD25" s="217"/>
      <c r="AE25" s="217"/>
      <c r="AF25" s="217"/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</row>
    <row r="26" spans="1:44" s="3" customFormat="1" ht="90.75" thickBot="1">
      <c r="A26" s="44" t="s">
        <v>42</v>
      </c>
      <c r="B26" s="45" t="s">
        <v>144</v>
      </c>
      <c r="C26" s="114"/>
      <c r="D26" s="46" t="s">
        <v>13</v>
      </c>
      <c r="E26" s="135" t="s">
        <v>95</v>
      </c>
      <c r="F26" s="136"/>
      <c r="G26" s="136"/>
      <c r="H26" s="136"/>
      <c r="I26" s="136"/>
      <c r="J26" s="137"/>
      <c r="K26" s="47" t="s">
        <v>38</v>
      </c>
      <c r="L26" s="129"/>
      <c r="M26" s="217"/>
      <c r="N26" s="217"/>
      <c r="O26" s="217"/>
      <c r="P26" s="217"/>
      <c r="Q26" s="217"/>
      <c r="R26" s="217"/>
      <c r="S26" s="217"/>
      <c r="T26" s="217"/>
      <c r="U26" s="217"/>
      <c r="V26" s="217"/>
      <c r="W26" s="217"/>
      <c r="X26" s="217"/>
      <c r="Y26" s="217"/>
      <c r="Z26" s="217"/>
      <c r="AA26" s="217"/>
      <c r="AB26" s="217"/>
      <c r="AC26" s="217"/>
      <c r="AD26" s="217"/>
      <c r="AE26" s="217"/>
      <c r="AF26" s="217"/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</row>
    <row r="27" spans="1:44" s="3" customFormat="1" ht="90.75" thickBot="1">
      <c r="A27" s="32" t="s">
        <v>43</v>
      </c>
      <c r="B27" s="48" t="s">
        <v>45</v>
      </c>
      <c r="C27" s="122"/>
      <c r="D27" s="34" t="s">
        <v>13</v>
      </c>
      <c r="E27" s="43">
        <f>SUM(F27:J27)</f>
        <v>40</v>
      </c>
      <c r="F27" s="43">
        <v>0</v>
      </c>
      <c r="G27" s="43">
        <v>10</v>
      </c>
      <c r="H27" s="43">
        <v>10</v>
      </c>
      <c r="I27" s="43">
        <v>10</v>
      </c>
      <c r="J27" s="43">
        <v>10</v>
      </c>
      <c r="K27" s="47" t="s">
        <v>38</v>
      </c>
      <c r="L27" s="129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217"/>
      <c r="Y27" s="217"/>
      <c r="Z27" s="217"/>
      <c r="AA27" s="217"/>
      <c r="AB27" s="217"/>
      <c r="AC27" s="217"/>
      <c r="AD27" s="217"/>
      <c r="AE27" s="217"/>
      <c r="AF27" s="217"/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</row>
    <row r="28" spans="1:44" s="5" customFormat="1" ht="95.25" customHeight="1" thickBot="1">
      <c r="A28" s="32" t="s">
        <v>44</v>
      </c>
      <c r="B28" s="49" t="s">
        <v>46</v>
      </c>
      <c r="C28" s="90" t="s">
        <v>142</v>
      </c>
      <c r="D28" s="34" t="s">
        <v>40</v>
      </c>
      <c r="E28" s="43">
        <f>SUM(F28:J28)</f>
        <v>0</v>
      </c>
      <c r="F28" s="43">
        <v>0</v>
      </c>
      <c r="G28" s="43">
        <v>0</v>
      </c>
      <c r="H28" s="43">
        <v>0</v>
      </c>
      <c r="I28" s="43">
        <v>0</v>
      </c>
      <c r="J28" s="43">
        <v>0</v>
      </c>
      <c r="K28" s="50" t="s">
        <v>38</v>
      </c>
      <c r="L28" s="129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17"/>
      <c r="Y28" s="217"/>
      <c r="Z28" s="217"/>
      <c r="AA28" s="217"/>
      <c r="AB28" s="217"/>
      <c r="AC28" s="217"/>
      <c r="AD28" s="217"/>
      <c r="AE28" s="217"/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</row>
    <row r="29" spans="1:44" s="4" customFormat="1" ht="83.25" customHeight="1" thickBot="1">
      <c r="A29" s="165" t="s">
        <v>47</v>
      </c>
      <c r="B29" s="149" t="s">
        <v>100</v>
      </c>
      <c r="C29" s="151" t="s">
        <v>140</v>
      </c>
      <c r="D29" s="51" t="s">
        <v>37</v>
      </c>
      <c r="E29" s="43">
        <f>F29+G29+H29+I29+J29</f>
        <v>36700</v>
      </c>
      <c r="F29" s="35">
        <f>F33+F34</f>
        <v>36700</v>
      </c>
      <c r="G29" s="35">
        <v>0</v>
      </c>
      <c r="H29" s="35">
        <v>0</v>
      </c>
      <c r="I29" s="35">
        <v>0</v>
      </c>
      <c r="J29" s="35"/>
      <c r="K29" s="140" t="s">
        <v>38</v>
      </c>
      <c r="L29" s="129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217"/>
      <c r="Y29" s="217"/>
      <c r="Z29" s="217"/>
      <c r="AA29" s="217"/>
      <c r="AB29" s="217"/>
      <c r="AC29" s="217"/>
      <c r="AD29" s="217"/>
      <c r="AE29" s="217"/>
      <c r="AF29" s="217"/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</row>
    <row r="30" spans="1:44" s="5" customFormat="1" ht="47.25" customHeight="1" thickBot="1">
      <c r="A30" s="166"/>
      <c r="B30" s="168"/>
      <c r="C30" s="181"/>
      <c r="D30" s="52" t="s">
        <v>71</v>
      </c>
      <c r="E30" s="43">
        <v>2500</v>
      </c>
      <c r="F30" s="35">
        <v>2500</v>
      </c>
      <c r="G30" s="35">
        <v>0</v>
      </c>
      <c r="H30" s="35">
        <v>0</v>
      </c>
      <c r="I30" s="35">
        <v>0</v>
      </c>
      <c r="J30" s="35">
        <v>0</v>
      </c>
      <c r="K30" s="141"/>
      <c r="L30" s="129"/>
      <c r="M30" s="217"/>
      <c r="N30" s="217"/>
      <c r="O30" s="217"/>
      <c r="P30" s="217"/>
      <c r="Q30" s="217"/>
      <c r="R30" s="217"/>
      <c r="S30" s="217"/>
      <c r="T30" s="217"/>
      <c r="U30" s="217"/>
      <c r="V30" s="217"/>
      <c r="W30" s="217"/>
      <c r="X30" s="217"/>
      <c r="Y30" s="217"/>
      <c r="Z30" s="217"/>
      <c r="AA30" s="217"/>
      <c r="AB30" s="217"/>
      <c r="AC30" s="217"/>
      <c r="AD30" s="217"/>
      <c r="AE30" s="217"/>
      <c r="AF30" s="217"/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</row>
    <row r="31" spans="1:44" s="3" customFormat="1" ht="38.25" customHeight="1" thickBot="1">
      <c r="A31" s="167"/>
      <c r="B31" s="150"/>
      <c r="C31" s="152"/>
      <c r="D31" s="34" t="s">
        <v>41</v>
      </c>
      <c r="E31" s="43">
        <f>F31+G31+H31+I31+J31</f>
        <v>2920</v>
      </c>
      <c r="F31" s="35">
        <f>F36+F37</f>
        <v>170</v>
      </c>
      <c r="G31" s="35">
        <f>G36+G37</f>
        <v>2140</v>
      </c>
      <c r="H31" s="35">
        <f>H36+H37</f>
        <v>170</v>
      </c>
      <c r="I31" s="35">
        <f>I36+I37</f>
        <v>220</v>
      </c>
      <c r="J31" s="35">
        <f>J36+J37</f>
        <v>220</v>
      </c>
      <c r="K31" s="142"/>
      <c r="L31" s="129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17"/>
      <c r="Y31" s="217"/>
      <c r="Z31" s="217"/>
      <c r="AA31" s="217"/>
      <c r="AB31" s="217"/>
      <c r="AC31" s="217"/>
      <c r="AD31" s="217"/>
      <c r="AE31" s="217"/>
      <c r="AF31" s="217"/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</row>
    <row r="32" spans="1:44" s="5" customFormat="1" ht="94.5" customHeight="1" thickBot="1">
      <c r="A32" s="53" t="s">
        <v>48</v>
      </c>
      <c r="B32" s="54" t="s">
        <v>101</v>
      </c>
      <c r="C32" s="90" t="s">
        <v>142</v>
      </c>
      <c r="D32" s="52" t="s">
        <v>71</v>
      </c>
      <c r="E32" s="35">
        <v>2500</v>
      </c>
      <c r="F32" s="35">
        <v>2500</v>
      </c>
      <c r="G32" s="35">
        <v>0</v>
      </c>
      <c r="H32" s="35">
        <v>0</v>
      </c>
      <c r="I32" s="35">
        <v>0</v>
      </c>
      <c r="J32" s="35">
        <v>0</v>
      </c>
      <c r="K32" s="47" t="s">
        <v>38</v>
      </c>
      <c r="L32" s="129"/>
      <c r="M32" s="217"/>
      <c r="N32" s="217"/>
      <c r="O32" s="217"/>
      <c r="P32" s="217"/>
      <c r="Q32" s="217"/>
      <c r="R32" s="217"/>
      <c r="S32" s="217"/>
      <c r="T32" s="217"/>
      <c r="U32" s="217"/>
      <c r="V32" s="217"/>
      <c r="W32" s="217"/>
      <c r="X32" s="217"/>
      <c r="Y32" s="217"/>
      <c r="Z32" s="217"/>
      <c r="AA32" s="217"/>
      <c r="AB32" s="217"/>
      <c r="AC32" s="217"/>
      <c r="AD32" s="217"/>
      <c r="AE32" s="217"/>
      <c r="AF32" s="217"/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</row>
    <row r="33" spans="1:44" s="4" customFormat="1" ht="79.5" customHeight="1" thickBot="1">
      <c r="A33" s="55" t="s">
        <v>49</v>
      </c>
      <c r="B33" s="56" t="s">
        <v>102</v>
      </c>
      <c r="C33" s="110" t="s">
        <v>140</v>
      </c>
      <c r="D33" s="51" t="s">
        <v>37</v>
      </c>
      <c r="E33" s="35">
        <v>9900</v>
      </c>
      <c r="F33" s="35">
        <v>9900</v>
      </c>
      <c r="G33" s="35">
        <v>0</v>
      </c>
      <c r="H33" s="35">
        <v>0</v>
      </c>
      <c r="I33" s="35">
        <v>0</v>
      </c>
      <c r="J33" s="35">
        <v>0</v>
      </c>
      <c r="K33" s="47" t="s">
        <v>38</v>
      </c>
      <c r="L33" s="129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7"/>
      <c r="X33" s="217"/>
      <c r="Y33" s="217"/>
      <c r="Z33" s="217"/>
      <c r="AA33" s="217"/>
      <c r="AB33" s="217"/>
      <c r="AC33" s="217"/>
      <c r="AD33" s="217"/>
      <c r="AE33" s="217"/>
      <c r="AF33" s="217"/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</row>
    <row r="34" spans="1:44" s="4" customFormat="1" ht="96" customHeight="1" thickBot="1">
      <c r="A34" s="153" t="s">
        <v>69</v>
      </c>
      <c r="B34" s="151" t="s">
        <v>103</v>
      </c>
      <c r="C34" s="115" t="s">
        <v>139</v>
      </c>
      <c r="D34" s="51" t="s">
        <v>37</v>
      </c>
      <c r="E34" s="35">
        <v>26800</v>
      </c>
      <c r="F34" s="35">
        <v>26800</v>
      </c>
      <c r="G34" s="35">
        <v>0</v>
      </c>
      <c r="H34" s="35">
        <v>0</v>
      </c>
      <c r="I34" s="35">
        <v>0</v>
      </c>
      <c r="J34" s="35">
        <v>0</v>
      </c>
      <c r="K34" s="47" t="s">
        <v>38</v>
      </c>
      <c r="L34" s="129"/>
      <c r="M34" s="217"/>
      <c r="N34" s="217"/>
      <c r="O34" s="217"/>
      <c r="P34" s="217"/>
      <c r="Q34" s="217"/>
      <c r="R34" s="217"/>
      <c r="S34" s="217"/>
      <c r="T34" s="217"/>
      <c r="U34" s="217"/>
      <c r="V34" s="217"/>
      <c r="W34" s="217"/>
      <c r="X34" s="217"/>
      <c r="Y34" s="217"/>
      <c r="Z34" s="217"/>
      <c r="AA34" s="217"/>
      <c r="AB34" s="217"/>
      <c r="AC34" s="217"/>
      <c r="AD34" s="217"/>
      <c r="AE34" s="217"/>
      <c r="AF34" s="217"/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</row>
    <row r="35" spans="1:44" s="7" customFormat="1" ht="96" customHeight="1" thickBot="1">
      <c r="A35" s="154"/>
      <c r="B35" s="152"/>
      <c r="C35" s="115" t="s">
        <v>141</v>
      </c>
      <c r="D35" s="57" t="s">
        <v>108</v>
      </c>
      <c r="E35" s="43">
        <f>F35+G35</f>
        <v>107200</v>
      </c>
      <c r="F35" s="35">
        <v>107200</v>
      </c>
      <c r="G35" s="35">
        <v>0</v>
      </c>
      <c r="H35" s="35">
        <v>0</v>
      </c>
      <c r="I35" s="35">
        <v>0</v>
      </c>
      <c r="J35" s="35">
        <v>0</v>
      </c>
      <c r="K35" s="47" t="s">
        <v>38</v>
      </c>
      <c r="L35" s="129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17"/>
      <c r="Y35" s="217"/>
      <c r="Z35" s="217"/>
      <c r="AA35" s="217"/>
      <c r="AB35" s="217"/>
      <c r="AC35" s="217"/>
      <c r="AD35" s="217"/>
      <c r="AE35" s="217"/>
      <c r="AF35" s="217"/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</row>
    <row r="36" spans="1:44" s="3" customFormat="1" ht="102" customHeight="1" thickBot="1">
      <c r="A36" s="32" t="s">
        <v>70</v>
      </c>
      <c r="B36" s="58" t="s">
        <v>128</v>
      </c>
      <c r="C36" s="51"/>
      <c r="D36" s="34" t="s">
        <v>13</v>
      </c>
      <c r="E36" s="43">
        <f>F36+G36+H36+I36+J36</f>
        <v>2000</v>
      </c>
      <c r="F36" s="37">
        <v>0</v>
      </c>
      <c r="G36" s="37">
        <v>2000</v>
      </c>
      <c r="H36" s="43">
        <v>0</v>
      </c>
      <c r="I36" s="43">
        <v>0</v>
      </c>
      <c r="J36" s="43"/>
      <c r="K36" s="47" t="s">
        <v>38</v>
      </c>
      <c r="L36" s="129"/>
      <c r="M36" s="217"/>
      <c r="N36" s="217"/>
      <c r="O36" s="217"/>
      <c r="P36" s="217"/>
      <c r="Q36" s="217"/>
      <c r="R36" s="217"/>
      <c r="S36" s="217"/>
      <c r="T36" s="217"/>
      <c r="U36" s="217"/>
      <c r="V36" s="217"/>
      <c r="W36" s="217"/>
      <c r="X36" s="217"/>
      <c r="Y36" s="217"/>
      <c r="Z36" s="217"/>
      <c r="AA36" s="217"/>
      <c r="AB36" s="217"/>
      <c r="AC36" s="217"/>
      <c r="AD36" s="217"/>
      <c r="AE36" s="217"/>
      <c r="AF36" s="217"/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</row>
    <row r="37" spans="1:44" s="3" customFormat="1" ht="84" customHeight="1">
      <c r="A37" s="158" t="s">
        <v>106</v>
      </c>
      <c r="B37" s="149" t="s">
        <v>104</v>
      </c>
      <c r="C37" s="160"/>
      <c r="D37" s="131" t="s">
        <v>41</v>
      </c>
      <c r="E37" s="138">
        <f>F37+G37+H37+I37+J37</f>
        <v>920</v>
      </c>
      <c r="F37" s="138">
        <v>170</v>
      </c>
      <c r="G37" s="138">
        <v>140</v>
      </c>
      <c r="H37" s="138">
        <v>170</v>
      </c>
      <c r="I37" s="138">
        <v>220</v>
      </c>
      <c r="J37" s="138">
        <v>220</v>
      </c>
      <c r="K37" s="140" t="s">
        <v>38</v>
      </c>
      <c r="L37" s="129"/>
      <c r="M37" s="217"/>
      <c r="N37" s="217"/>
      <c r="O37" s="217"/>
      <c r="P37" s="217"/>
      <c r="Q37" s="217"/>
      <c r="R37" s="217"/>
      <c r="S37" s="217"/>
      <c r="T37" s="217"/>
      <c r="U37" s="217"/>
      <c r="V37" s="217"/>
      <c r="W37" s="217"/>
      <c r="X37" s="217"/>
      <c r="Y37" s="217"/>
      <c r="Z37" s="217"/>
      <c r="AA37" s="217"/>
      <c r="AB37" s="217"/>
      <c r="AC37" s="217"/>
      <c r="AD37" s="217"/>
      <c r="AE37" s="217"/>
      <c r="AF37" s="217"/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</row>
    <row r="38" spans="1:44" s="3" customFormat="1" ht="93.75" customHeight="1" thickBot="1">
      <c r="A38" s="159"/>
      <c r="B38" s="150"/>
      <c r="C38" s="161"/>
      <c r="D38" s="157"/>
      <c r="E38" s="139"/>
      <c r="F38" s="139"/>
      <c r="G38" s="139"/>
      <c r="H38" s="139"/>
      <c r="I38" s="139"/>
      <c r="J38" s="139"/>
      <c r="K38" s="142"/>
      <c r="L38" s="129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17"/>
      <c r="Y38" s="217"/>
      <c r="Z38" s="217"/>
      <c r="AA38" s="217"/>
      <c r="AB38" s="217"/>
      <c r="AC38" s="217"/>
      <c r="AD38" s="217"/>
      <c r="AE38" s="217"/>
      <c r="AF38" s="217"/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</row>
    <row r="39" spans="1:44" s="3" customFormat="1" ht="76.5" customHeight="1" thickBot="1">
      <c r="A39" s="59" t="s">
        <v>107</v>
      </c>
      <c r="B39" s="54" t="s">
        <v>105</v>
      </c>
      <c r="C39" s="110"/>
      <c r="D39" s="60" t="s">
        <v>41</v>
      </c>
      <c r="E39" s="35">
        <f>F39+G39+H39+I39+J39</f>
        <v>100</v>
      </c>
      <c r="F39" s="43">
        <v>20</v>
      </c>
      <c r="G39" s="43">
        <v>20</v>
      </c>
      <c r="H39" s="43">
        <v>20</v>
      </c>
      <c r="I39" s="43">
        <v>20</v>
      </c>
      <c r="J39" s="43">
        <v>20</v>
      </c>
      <c r="K39" s="47" t="s">
        <v>38</v>
      </c>
      <c r="L39" s="129"/>
      <c r="M39" s="217"/>
      <c r="N39" s="217"/>
      <c r="O39" s="217"/>
      <c r="P39" s="217"/>
      <c r="Q39" s="217"/>
      <c r="R39" s="217"/>
      <c r="S39" s="217"/>
      <c r="T39" s="217"/>
      <c r="U39" s="217"/>
      <c r="V39" s="217"/>
      <c r="W39" s="217"/>
      <c r="X39" s="217"/>
      <c r="Y39" s="217"/>
      <c r="Z39" s="217"/>
      <c r="AA39" s="217"/>
      <c r="AB39" s="217"/>
      <c r="AC39" s="217"/>
      <c r="AD39" s="217"/>
      <c r="AE39" s="217"/>
      <c r="AF39" s="217"/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</row>
    <row r="40" spans="1:44" s="3" customFormat="1" ht="75.75" thickBot="1">
      <c r="A40" s="32" t="s">
        <v>50</v>
      </c>
      <c r="B40" s="61" t="s">
        <v>92</v>
      </c>
      <c r="C40" s="110"/>
      <c r="D40" s="60" t="s">
        <v>41</v>
      </c>
      <c r="E40" s="35">
        <f>SUM(F40:J40)</f>
        <v>431</v>
      </c>
      <c r="F40" s="37">
        <v>94</v>
      </c>
      <c r="G40" s="38">
        <v>88</v>
      </c>
      <c r="H40" s="38">
        <v>86</v>
      </c>
      <c r="I40" s="38">
        <v>84</v>
      </c>
      <c r="J40" s="62">
        <v>79</v>
      </c>
      <c r="K40" s="63" t="s">
        <v>129</v>
      </c>
      <c r="L40" s="129"/>
      <c r="M40" s="217"/>
      <c r="N40" s="217"/>
      <c r="O40" s="217"/>
      <c r="P40" s="217"/>
      <c r="Q40" s="217"/>
      <c r="R40" s="217"/>
      <c r="S40" s="217"/>
      <c r="T40" s="217"/>
      <c r="U40" s="217"/>
      <c r="V40" s="217"/>
      <c r="W40" s="217"/>
      <c r="X40" s="217"/>
      <c r="Y40" s="217"/>
      <c r="Z40" s="217"/>
      <c r="AA40" s="217"/>
      <c r="AB40" s="217"/>
      <c r="AC40" s="217"/>
      <c r="AD40" s="217"/>
      <c r="AE40" s="217"/>
      <c r="AF40" s="217"/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</row>
    <row r="41" spans="1:44" s="3" customFormat="1" ht="15" customHeight="1">
      <c r="A41" s="155" t="s">
        <v>51</v>
      </c>
      <c r="B41" s="149" t="s">
        <v>93</v>
      </c>
      <c r="C41" s="151"/>
      <c r="D41" s="131" t="s">
        <v>41</v>
      </c>
      <c r="E41" s="138">
        <f>SUM(F41:J42)</f>
        <v>920</v>
      </c>
      <c r="F41" s="138">
        <v>200</v>
      </c>
      <c r="G41" s="138">
        <v>195</v>
      </c>
      <c r="H41" s="138">
        <v>205</v>
      </c>
      <c r="I41" s="138">
        <v>188</v>
      </c>
      <c r="J41" s="138">
        <v>132</v>
      </c>
      <c r="K41" s="141" t="s">
        <v>129</v>
      </c>
      <c r="L41" s="129"/>
      <c r="M41" s="217"/>
      <c r="N41" s="217"/>
      <c r="O41" s="217"/>
      <c r="P41" s="217"/>
      <c r="Q41" s="217"/>
      <c r="R41" s="217"/>
      <c r="S41" s="217"/>
      <c r="T41" s="217"/>
      <c r="U41" s="217"/>
      <c r="V41" s="217"/>
      <c r="W41" s="217"/>
      <c r="X41" s="217"/>
      <c r="Y41" s="217"/>
      <c r="Z41" s="217"/>
      <c r="AA41" s="217"/>
      <c r="AB41" s="217"/>
      <c r="AC41" s="217"/>
      <c r="AD41" s="217"/>
      <c r="AE41" s="217"/>
      <c r="AF41" s="217"/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</row>
    <row r="42" spans="1:44" s="3" customFormat="1" ht="77.25" customHeight="1" thickBot="1">
      <c r="A42" s="156"/>
      <c r="B42" s="150"/>
      <c r="C42" s="152"/>
      <c r="D42" s="157"/>
      <c r="E42" s="139"/>
      <c r="F42" s="139"/>
      <c r="G42" s="139"/>
      <c r="H42" s="139"/>
      <c r="I42" s="139"/>
      <c r="J42" s="139"/>
      <c r="K42" s="142"/>
      <c r="L42" s="129"/>
      <c r="M42" s="217"/>
      <c r="N42" s="217"/>
      <c r="O42" s="217"/>
      <c r="P42" s="217"/>
      <c r="Q42" s="217"/>
      <c r="R42" s="217"/>
      <c r="S42" s="217"/>
      <c r="T42" s="217"/>
      <c r="U42" s="217"/>
      <c r="V42" s="217"/>
      <c r="W42" s="217"/>
      <c r="X42" s="217"/>
      <c r="Y42" s="217"/>
      <c r="Z42" s="217"/>
      <c r="AA42" s="217"/>
      <c r="AB42" s="217"/>
      <c r="AC42" s="217"/>
      <c r="AD42" s="217"/>
      <c r="AE42" s="217"/>
      <c r="AF42" s="217"/>
      <c r="AG42" s="217"/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</row>
    <row r="43" spans="1:44" s="3" customFormat="1" ht="80.25" customHeight="1" thickBot="1">
      <c r="A43" s="32" t="s">
        <v>52</v>
      </c>
      <c r="B43" s="64" t="s">
        <v>94</v>
      </c>
      <c r="C43" s="113"/>
      <c r="D43" s="34" t="s">
        <v>41</v>
      </c>
      <c r="E43" s="35">
        <f>SUM(F43:J43)</f>
        <v>885</v>
      </c>
      <c r="F43" s="37">
        <v>256</v>
      </c>
      <c r="G43" s="38">
        <v>209</v>
      </c>
      <c r="H43" s="38">
        <v>167</v>
      </c>
      <c r="I43" s="38">
        <v>134</v>
      </c>
      <c r="J43" s="65">
        <v>119</v>
      </c>
      <c r="K43" s="47" t="s">
        <v>129</v>
      </c>
      <c r="L43" s="129"/>
      <c r="M43" s="217"/>
      <c r="N43" s="217"/>
      <c r="O43" s="217"/>
      <c r="P43" s="217"/>
      <c r="Q43" s="217"/>
      <c r="R43" s="217"/>
      <c r="S43" s="217"/>
      <c r="T43" s="217"/>
      <c r="U43" s="217"/>
      <c r="V43" s="217"/>
      <c r="W43" s="217"/>
      <c r="X43" s="217"/>
      <c r="Y43" s="217"/>
      <c r="Z43" s="217"/>
      <c r="AA43" s="217"/>
      <c r="AB43" s="217"/>
      <c r="AC43" s="217"/>
      <c r="AD43" s="217"/>
      <c r="AE43" s="217"/>
      <c r="AF43" s="217"/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</row>
    <row r="44" spans="1:44" s="3" customFormat="1" ht="58.5" customHeight="1" thickBot="1">
      <c r="A44" s="66" t="s">
        <v>53</v>
      </c>
      <c r="B44" s="58" t="s">
        <v>111</v>
      </c>
      <c r="C44" s="90"/>
      <c r="D44" s="34" t="s">
        <v>41</v>
      </c>
      <c r="E44" s="37">
        <v>0</v>
      </c>
      <c r="F44" s="67">
        <v>0</v>
      </c>
      <c r="G44" s="37">
        <v>0</v>
      </c>
      <c r="H44" s="67">
        <v>0</v>
      </c>
      <c r="I44" s="37">
        <v>0</v>
      </c>
      <c r="J44" s="68">
        <v>0</v>
      </c>
      <c r="K44" s="69" t="s">
        <v>130</v>
      </c>
      <c r="L44" s="129"/>
      <c r="M44" s="217"/>
      <c r="N44" s="217"/>
      <c r="O44" s="217"/>
      <c r="P44" s="217"/>
      <c r="Q44" s="217"/>
      <c r="R44" s="217"/>
      <c r="S44" s="217"/>
      <c r="T44" s="217"/>
      <c r="U44" s="217"/>
      <c r="V44" s="217"/>
      <c r="W44" s="217"/>
      <c r="X44" s="217"/>
      <c r="Y44" s="217"/>
      <c r="Z44" s="217"/>
      <c r="AA44" s="217"/>
      <c r="AB44" s="217"/>
      <c r="AC44" s="217"/>
      <c r="AD44" s="217"/>
      <c r="AE44" s="217"/>
      <c r="AF44" s="217"/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</row>
    <row r="45" spans="1:44" s="3" customFormat="1" ht="58.5" customHeight="1" thickBot="1">
      <c r="A45" s="44" t="s">
        <v>109</v>
      </c>
      <c r="B45" s="58" t="s">
        <v>112</v>
      </c>
      <c r="C45" s="90"/>
      <c r="D45" s="34" t="s">
        <v>41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70" t="s">
        <v>131</v>
      </c>
      <c r="L45" s="129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217"/>
      <c r="AA45" s="217"/>
      <c r="AB45" s="217"/>
      <c r="AC45" s="217"/>
      <c r="AD45" s="217"/>
      <c r="AE45" s="217"/>
      <c r="AF45" s="217"/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</row>
    <row r="46" spans="1:44" s="3" customFormat="1" ht="58.5" customHeight="1" thickBot="1">
      <c r="A46" s="44" t="s">
        <v>110</v>
      </c>
      <c r="B46" s="58" t="s">
        <v>113</v>
      </c>
      <c r="C46" s="112"/>
      <c r="D46" s="71" t="s">
        <v>41</v>
      </c>
      <c r="E46" s="72">
        <v>0</v>
      </c>
      <c r="F46" s="73">
        <v>0</v>
      </c>
      <c r="G46" s="67">
        <v>0</v>
      </c>
      <c r="H46" s="73">
        <v>0</v>
      </c>
      <c r="I46" s="67">
        <v>0</v>
      </c>
      <c r="J46" s="73">
        <v>0</v>
      </c>
      <c r="K46" s="70" t="s">
        <v>131</v>
      </c>
      <c r="L46" s="129"/>
      <c r="M46" s="217"/>
      <c r="N46" s="217"/>
      <c r="O46" s="217"/>
      <c r="P46" s="217"/>
      <c r="Q46" s="217"/>
      <c r="R46" s="217"/>
      <c r="S46" s="217"/>
      <c r="T46" s="217"/>
      <c r="U46" s="217"/>
      <c r="V46" s="217"/>
      <c r="W46" s="217"/>
      <c r="X46" s="217"/>
      <c r="Y46" s="217"/>
      <c r="Z46" s="217"/>
      <c r="AA46" s="217"/>
      <c r="AB46" s="217"/>
      <c r="AC46" s="217"/>
      <c r="AD46" s="217"/>
      <c r="AE46" s="217"/>
      <c r="AF46" s="217"/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</row>
    <row r="47" spans="1:44" s="7" customFormat="1" ht="71.25" customHeight="1" thickBot="1">
      <c r="A47" s="32" t="s">
        <v>54</v>
      </c>
      <c r="B47" s="48" t="s">
        <v>145</v>
      </c>
      <c r="C47" s="112" t="s">
        <v>148</v>
      </c>
      <c r="D47" s="74" t="s">
        <v>55</v>
      </c>
      <c r="E47" s="75">
        <v>9000</v>
      </c>
      <c r="F47" s="37">
        <v>0</v>
      </c>
      <c r="G47" s="62">
        <v>9000</v>
      </c>
      <c r="H47" s="37">
        <v>0</v>
      </c>
      <c r="I47" s="62">
        <v>0</v>
      </c>
      <c r="J47" s="37">
        <v>0</v>
      </c>
      <c r="K47" s="47" t="s">
        <v>56</v>
      </c>
      <c r="L47" s="130"/>
      <c r="M47" s="217"/>
      <c r="N47" s="217"/>
      <c r="O47" s="217"/>
      <c r="P47" s="217"/>
      <c r="Q47" s="217"/>
      <c r="R47" s="217"/>
      <c r="S47" s="217"/>
      <c r="T47" s="217"/>
      <c r="U47" s="217"/>
      <c r="V47" s="217"/>
      <c r="W47" s="217"/>
      <c r="X47" s="217"/>
      <c r="Y47" s="217"/>
      <c r="Z47" s="217"/>
      <c r="AA47" s="217"/>
      <c r="AB47" s="217"/>
      <c r="AC47" s="217"/>
      <c r="AD47" s="217"/>
      <c r="AE47" s="217"/>
      <c r="AF47" s="217"/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</row>
    <row r="48" spans="1:44" s="7" customFormat="1" ht="68.25" customHeight="1" thickBot="1">
      <c r="A48" s="32"/>
      <c r="B48" s="76" t="s">
        <v>57</v>
      </c>
      <c r="C48" s="116"/>
      <c r="D48" s="77" t="s">
        <v>55</v>
      </c>
      <c r="E48" s="78">
        <f>F48+G48</f>
        <v>116200</v>
      </c>
      <c r="F48" s="78">
        <f>F47+F35</f>
        <v>107200</v>
      </c>
      <c r="G48" s="78">
        <f>G47+G35</f>
        <v>9000</v>
      </c>
      <c r="H48" s="78">
        <f>H47+H35</f>
        <v>0</v>
      </c>
      <c r="I48" s="78">
        <f>I47+I35</f>
        <v>0</v>
      </c>
      <c r="J48" s="78">
        <f>J47+J35</f>
        <v>0</v>
      </c>
      <c r="K48" s="79"/>
      <c r="L48" s="78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217"/>
      <c r="Y48" s="217"/>
      <c r="Z48" s="217"/>
      <c r="AA48" s="217"/>
      <c r="AB48" s="217"/>
      <c r="AC48" s="217"/>
      <c r="AD48" s="217"/>
      <c r="AE48" s="217"/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</row>
    <row r="49" spans="1:44" s="6" customFormat="1" ht="48" thickBot="1">
      <c r="A49" s="32"/>
      <c r="B49" s="76"/>
      <c r="C49" s="116"/>
      <c r="D49" s="77" t="s">
        <v>39</v>
      </c>
      <c r="E49" s="78">
        <v>0</v>
      </c>
      <c r="F49" s="78">
        <v>0</v>
      </c>
      <c r="G49" s="78">
        <v>0</v>
      </c>
      <c r="H49" s="78">
        <v>0</v>
      </c>
      <c r="I49" s="78">
        <v>0</v>
      </c>
      <c r="J49" s="78">
        <v>0</v>
      </c>
      <c r="K49" s="79"/>
      <c r="L49" s="78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17"/>
      <c r="Y49" s="217"/>
      <c r="Z49" s="217"/>
      <c r="AA49" s="217"/>
      <c r="AB49" s="217"/>
      <c r="AC49" s="217"/>
      <c r="AD49" s="217"/>
      <c r="AE49" s="217"/>
      <c r="AF49" s="217"/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</row>
    <row r="50" spans="1:44" s="5" customFormat="1" ht="79.5" thickBot="1">
      <c r="A50" s="32"/>
      <c r="B50" s="76"/>
      <c r="C50" s="116"/>
      <c r="D50" s="77" t="s">
        <v>71</v>
      </c>
      <c r="E50" s="78">
        <f>J50+I50+H50+G50+F50</f>
        <v>6000</v>
      </c>
      <c r="F50" s="78">
        <f>F32+F30+F28+F24</f>
        <v>5200</v>
      </c>
      <c r="G50" s="78">
        <f>G32+G30+G28+G24</f>
        <v>200</v>
      </c>
      <c r="H50" s="78">
        <f>H32+H30+H24</f>
        <v>200</v>
      </c>
      <c r="I50" s="78">
        <f>I32+I30+I28+I24</f>
        <v>200</v>
      </c>
      <c r="J50" s="78">
        <f>J32+J30+J28+J24</f>
        <v>200</v>
      </c>
      <c r="K50" s="79"/>
      <c r="L50" s="78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217"/>
      <c r="AA50" s="217"/>
      <c r="AB50" s="217"/>
      <c r="AC50" s="217"/>
      <c r="AD50" s="217"/>
      <c r="AE50" s="217"/>
      <c r="AF50" s="217"/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</row>
    <row r="51" spans="1:44" s="4" customFormat="1" ht="79.5" thickBot="1">
      <c r="A51" s="32"/>
      <c r="B51" s="80"/>
      <c r="C51" s="95"/>
      <c r="D51" s="77" t="s">
        <v>37</v>
      </c>
      <c r="E51" s="78">
        <f t="shared" ref="E51:J51" si="1">E34+E33+E29</f>
        <v>73400</v>
      </c>
      <c r="F51" s="78">
        <f t="shared" si="1"/>
        <v>73400</v>
      </c>
      <c r="G51" s="78">
        <f t="shared" si="1"/>
        <v>0</v>
      </c>
      <c r="H51" s="78">
        <f t="shared" si="1"/>
        <v>0</v>
      </c>
      <c r="I51" s="78">
        <f t="shared" si="1"/>
        <v>0</v>
      </c>
      <c r="J51" s="78">
        <f t="shared" si="1"/>
        <v>0</v>
      </c>
      <c r="K51" s="79"/>
      <c r="L51" s="78"/>
      <c r="M51" s="217"/>
      <c r="N51" s="217"/>
      <c r="O51" s="217"/>
      <c r="P51" s="217"/>
      <c r="Q51" s="217"/>
      <c r="R51" s="217"/>
      <c r="S51" s="217"/>
      <c r="T51" s="217"/>
      <c r="U51" s="217"/>
      <c r="V51" s="217"/>
      <c r="W51" s="217"/>
      <c r="X51" s="217"/>
      <c r="Y51" s="217"/>
      <c r="Z51" s="217"/>
      <c r="AA51" s="217"/>
      <c r="AB51" s="217"/>
      <c r="AC51" s="217"/>
      <c r="AD51" s="217"/>
      <c r="AE51" s="217"/>
      <c r="AF51" s="217"/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</row>
    <row r="52" spans="1:44" s="3" customFormat="1" ht="33" customHeight="1" thickBot="1">
      <c r="A52" s="32"/>
      <c r="B52" s="80"/>
      <c r="C52" s="95"/>
      <c r="D52" s="77" t="s">
        <v>13</v>
      </c>
      <c r="E52" s="78">
        <f>J52+I52+H52+G52+F52</f>
        <v>13793</v>
      </c>
      <c r="F52" s="78">
        <f>F43+F41+F40+F39+F37+F36+F31+F27+F23+F22+F21+F20+F19+F18+F17+F16+F15+F14+F13+F12+F11+F10+F44+F45+F46</f>
        <v>2096</v>
      </c>
      <c r="G52" s="78">
        <f>G43+G41+G40+G39+G37+G36+G31+G27+G23+G22+G21+G20+G19+G18+G17+G16+G15+G14+G13+G12+G11+G10+G44+G45+G46</f>
        <v>6003</v>
      </c>
      <c r="H52" s="78">
        <f>H43+H41+H40+H39+H37+H36+H31+H27+H23+H22+H21+H20+H19+H18+H17+H16+H15+H14+H13+H12+H11+H10+H44+H45+H46</f>
        <v>1972</v>
      </c>
      <c r="I52" s="78">
        <f>I43+I41+I40+I39+I37+I36+I31+I27+I23+I22+I21+I20+I19+I18+I17+I16+I15+I14+I13+I12+I11+I10+I44+I45+I46</f>
        <v>1908</v>
      </c>
      <c r="J52" s="78">
        <f>J43+J41+J40+J39+J37+J36+J31+J27+J23+J22+J21+J20+J19+J18+J17+J16+J15+J14+J13+J12+J11+J10+J44+J45+J46</f>
        <v>1814</v>
      </c>
      <c r="K52" s="79"/>
      <c r="L52" s="78"/>
      <c r="M52" s="217"/>
      <c r="N52" s="217"/>
      <c r="O52" s="217"/>
      <c r="P52" s="217"/>
      <c r="Q52" s="217"/>
      <c r="R52" s="217"/>
      <c r="S52" s="217"/>
      <c r="T52" s="217"/>
      <c r="U52" s="217"/>
      <c r="V52" s="217"/>
      <c r="W52" s="217"/>
      <c r="X52" s="217"/>
      <c r="Y52" s="217"/>
      <c r="Z52" s="217"/>
      <c r="AA52" s="217"/>
      <c r="AB52" s="217"/>
      <c r="AC52" s="217"/>
      <c r="AD52" s="217"/>
      <c r="AE52" s="217"/>
      <c r="AF52" s="217"/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</row>
    <row r="53" spans="1:44" s="1" customFormat="1" ht="33" customHeight="1" thickBot="1">
      <c r="A53" s="81"/>
      <c r="B53" s="82"/>
      <c r="C53" s="117"/>
      <c r="D53" s="83" t="s">
        <v>58</v>
      </c>
      <c r="E53" s="84">
        <f>J53+I53+H53+G53+F53</f>
        <v>203390</v>
      </c>
      <c r="F53" s="84">
        <f>F48+F49+F50+F51+F52</f>
        <v>187896</v>
      </c>
      <c r="G53" s="84">
        <f>G48+G49+G50+G51</f>
        <v>9200</v>
      </c>
      <c r="H53" s="84">
        <f>H48+H49+H50+H51+H52</f>
        <v>2172</v>
      </c>
      <c r="I53" s="84">
        <f>I48+I49+I50+I51+I52</f>
        <v>2108</v>
      </c>
      <c r="J53" s="84">
        <f>J48+J49+J50+J51+J52</f>
        <v>2014</v>
      </c>
      <c r="K53" s="79"/>
      <c r="L53" s="85"/>
      <c r="M53" s="217"/>
      <c r="N53" s="217"/>
      <c r="O53" s="217"/>
      <c r="P53" s="217"/>
      <c r="Q53" s="217"/>
      <c r="R53" s="217"/>
      <c r="S53" s="217"/>
      <c r="T53" s="217"/>
      <c r="U53" s="217"/>
      <c r="V53" s="217"/>
      <c r="W53" s="217"/>
      <c r="X53" s="217"/>
      <c r="Y53" s="217"/>
      <c r="Z53" s="217"/>
      <c r="AA53" s="217"/>
      <c r="AB53" s="217"/>
      <c r="AC53" s="217"/>
      <c r="AD53" s="217"/>
      <c r="AE53" s="217"/>
      <c r="AF53" s="217"/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</row>
    <row r="54" spans="1:44" s="1" customFormat="1" ht="24" customHeight="1" thickTop="1" thickBot="1">
      <c r="A54" s="86" t="s">
        <v>59</v>
      </c>
      <c r="B54" s="146" t="s">
        <v>60</v>
      </c>
      <c r="C54" s="147"/>
      <c r="D54" s="147"/>
      <c r="E54" s="147"/>
      <c r="F54" s="147"/>
      <c r="G54" s="147"/>
      <c r="H54" s="147"/>
      <c r="I54" s="147"/>
      <c r="J54" s="147"/>
      <c r="K54" s="148"/>
      <c r="L54" s="87"/>
      <c r="M54" s="217"/>
      <c r="N54" s="217"/>
      <c r="O54" s="217"/>
      <c r="P54" s="217"/>
      <c r="Q54" s="217"/>
      <c r="R54" s="217"/>
      <c r="S54" s="217"/>
      <c r="T54" s="217"/>
      <c r="U54" s="217"/>
      <c r="V54" s="217"/>
      <c r="W54" s="217"/>
      <c r="X54" s="217"/>
      <c r="Y54" s="217"/>
      <c r="Z54" s="217"/>
      <c r="AA54" s="217"/>
      <c r="AB54" s="217"/>
      <c r="AC54" s="217"/>
      <c r="AD54" s="217"/>
      <c r="AE54" s="217"/>
      <c r="AF54" s="217"/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</row>
    <row r="55" spans="1:44" s="4" customFormat="1" ht="120.75" thickBot="1">
      <c r="A55" s="32" t="s">
        <v>61</v>
      </c>
      <c r="B55" s="48" t="s">
        <v>134</v>
      </c>
      <c r="C55" s="90" t="s">
        <v>147</v>
      </c>
      <c r="D55" s="88" t="s">
        <v>37</v>
      </c>
      <c r="E55" s="143" t="s">
        <v>132</v>
      </c>
      <c r="F55" s="144"/>
      <c r="G55" s="144"/>
      <c r="H55" s="144"/>
      <c r="I55" s="144"/>
      <c r="J55" s="145"/>
      <c r="K55" s="89" t="s">
        <v>133</v>
      </c>
      <c r="L55" s="90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217"/>
      <c r="AA55" s="217"/>
      <c r="AB55" s="217"/>
      <c r="AC55" s="217"/>
      <c r="AD55" s="217"/>
      <c r="AE55" s="217"/>
      <c r="AF55" s="217"/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</row>
    <row r="56" spans="1:44" s="7" customFormat="1" ht="51" customHeight="1" thickBot="1">
      <c r="A56" s="32"/>
      <c r="B56" s="76" t="s">
        <v>62</v>
      </c>
      <c r="C56" s="116"/>
      <c r="D56" s="91" t="s">
        <v>55</v>
      </c>
      <c r="E56" s="92">
        <f>SUM(F56:J56)</f>
        <v>0</v>
      </c>
      <c r="F56" s="92">
        <v>0</v>
      </c>
      <c r="G56" s="92">
        <v>0</v>
      </c>
      <c r="H56" s="92">
        <v>0</v>
      </c>
      <c r="I56" s="92">
        <v>0</v>
      </c>
      <c r="J56" s="92">
        <v>0</v>
      </c>
      <c r="K56" s="89"/>
      <c r="L56" s="92"/>
      <c r="M56" s="217"/>
      <c r="N56" s="217"/>
      <c r="O56" s="217"/>
      <c r="P56" s="217"/>
      <c r="Q56" s="217"/>
      <c r="R56" s="217"/>
      <c r="S56" s="217"/>
      <c r="T56" s="217"/>
      <c r="U56" s="217"/>
      <c r="V56" s="217"/>
      <c r="W56" s="217"/>
      <c r="X56" s="217"/>
      <c r="Y56" s="217"/>
      <c r="Z56" s="217"/>
      <c r="AA56" s="217"/>
      <c r="AB56" s="217"/>
      <c r="AC56" s="217"/>
      <c r="AD56" s="217"/>
      <c r="AE56" s="217"/>
      <c r="AF56" s="217"/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</row>
    <row r="57" spans="1:44" s="4" customFormat="1" ht="75.75" thickBot="1">
      <c r="A57" s="32"/>
      <c r="B57" s="48"/>
      <c r="C57" s="90"/>
      <c r="D57" s="91" t="s">
        <v>37</v>
      </c>
      <c r="E57" s="92">
        <f>SUM(F57:J57)</f>
        <v>0</v>
      </c>
      <c r="F57" s="92">
        <v>0</v>
      </c>
      <c r="G57" s="92">
        <v>0</v>
      </c>
      <c r="H57" s="92">
        <v>0</v>
      </c>
      <c r="I57" s="92">
        <v>0</v>
      </c>
      <c r="J57" s="92">
        <v>0</v>
      </c>
      <c r="K57" s="89"/>
      <c r="L57" s="92"/>
      <c r="M57" s="217"/>
      <c r="N57" s="217"/>
      <c r="O57" s="217"/>
      <c r="P57" s="217"/>
      <c r="Q57" s="217"/>
      <c r="R57" s="217"/>
      <c r="S57" s="217"/>
      <c r="T57" s="217"/>
      <c r="U57" s="217"/>
      <c r="V57" s="217"/>
      <c r="W57" s="217"/>
      <c r="X57" s="217"/>
      <c r="Y57" s="217"/>
      <c r="Z57" s="217"/>
      <c r="AA57" s="217"/>
      <c r="AB57" s="217"/>
      <c r="AC57" s="217"/>
      <c r="AD57" s="217"/>
      <c r="AE57" s="217"/>
      <c r="AF57" s="217"/>
      <c r="AG57" s="217"/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</row>
    <row r="58" spans="1:44" s="1" customFormat="1" ht="16.5" thickBot="1">
      <c r="A58" s="81"/>
      <c r="B58" s="82"/>
      <c r="C58" s="117"/>
      <c r="D58" s="83" t="s">
        <v>58</v>
      </c>
      <c r="E58" s="92">
        <f>SUM(F58:J58)</f>
        <v>0</v>
      </c>
      <c r="F58" s="93">
        <f>SUM(F56:F57)</f>
        <v>0</v>
      </c>
      <c r="G58" s="93">
        <f>SUM(G56:G57)</f>
        <v>0</v>
      </c>
      <c r="H58" s="93">
        <f>SUM(H56:H57)</f>
        <v>0</v>
      </c>
      <c r="I58" s="93">
        <f>SUM(I56:I57)</f>
        <v>0</v>
      </c>
      <c r="J58" s="93">
        <f>SUM(J56:J57)</f>
        <v>0</v>
      </c>
      <c r="K58" s="94"/>
      <c r="L58" s="93"/>
      <c r="M58" s="217"/>
      <c r="N58" s="217"/>
      <c r="O58" s="217"/>
      <c r="P58" s="217"/>
      <c r="Q58" s="217"/>
      <c r="R58" s="217"/>
      <c r="S58" s="217"/>
      <c r="T58" s="217"/>
      <c r="U58" s="217"/>
      <c r="V58" s="217"/>
      <c r="W58" s="217"/>
      <c r="X58" s="217"/>
      <c r="Y58" s="217"/>
      <c r="Z58" s="217"/>
      <c r="AA58" s="217"/>
      <c r="AB58" s="217"/>
      <c r="AC58" s="217"/>
      <c r="AD58" s="217"/>
      <c r="AE58" s="217"/>
      <c r="AF58" s="217"/>
      <c r="AG58" s="217"/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</row>
    <row r="59" spans="1:44" s="1" customFormat="1" ht="54.75" customHeight="1" thickTop="1" thickBot="1">
      <c r="A59" s="86" t="s">
        <v>63</v>
      </c>
      <c r="B59" s="146" t="s">
        <v>135</v>
      </c>
      <c r="C59" s="147"/>
      <c r="D59" s="147"/>
      <c r="E59" s="147"/>
      <c r="F59" s="147"/>
      <c r="G59" s="147"/>
      <c r="H59" s="147"/>
      <c r="I59" s="147"/>
      <c r="J59" s="148"/>
      <c r="K59" s="89"/>
      <c r="L59" s="95"/>
      <c r="M59" s="217"/>
      <c r="N59" s="217"/>
      <c r="O59" s="217"/>
      <c r="P59" s="217"/>
      <c r="Q59" s="217"/>
      <c r="R59" s="217"/>
      <c r="S59" s="217"/>
      <c r="T59" s="217"/>
      <c r="U59" s="217"/>
      <c r="V59" s="217"/>
      <c r="W59" s="217"/>
      <c r="X59" s="217"/>
      <c r="Y59" s="217"/>
      <c r="Z59" s="217"/>
      <c r="AA59" s="217"/>
      <c r="AB59" s="217"/>
      <c r="AC59" s="217"/>
      <c r="AD59" s="217"/>
      <c r="AE59" s="217"/>
      <c r="AF59" s="217"/>
      <c r="AG59" s="217"/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</row>
    <row r="60" spans="1:44" s="4" customFormat="1" ht="75.75" thickBot="1">
      <c r="A60" s="32" t="s">
        <v>64</v>
      </c>
      <c r="B60" s="48" t="s">
        <v>65</v>
      </c>
      <c r="C60" s="90" t="s">
        <v>146</v>
      </c>
      <c r="D60" s="91" t="s">
        <v>37</v>
      </c>
      <c r="E60" s="35">
        <f>SUM(F60:J60)</f>
        <v>100</v>
      </c>
      <c r="F60" s="35">
        <v>20</v>
      </c>
      <c r="G60" s="35">
        <v>20</v>
      </c>
      <c r="H60" s="35">
        <v>20</v>
      </c>
      <c r="I60" s="35">
        <v>20</v>
      </c>
      <c r="J60" s="35">
        <v>20</v>
      </c>
      <c r="K60" s="88" t="s">
        <v>29</v>
      </c>
      <c r="L60" s="35"/>
      <c r="M60" s="217"/>
      <c r="N60" s="217"/>
      <c r="O60" s="217"/>
      <c r="P60" s="217"/>
      <c r="Q60" s="217"/>
      <c r="R60" s="217"/>
      <c r="S60" s="217"/>
      <c r="T60" s="217"/>
      <c r="U60" s="217"/>
      <c r="V60" s="217"/>
      <c r="W60" s="217"/>
      <c r="X60" s="217"/>
      <c r="Y60" s="217"/>
      <c r="Z60" s="217"/>
      <c r="AA60" s="217"/>
      <c r="AB60" s="217"/>
      <c r="AC60" s="217"/>
      <c r="AD60" s="217"/>
      <c r="AE60" s="217"/>
      <c r="AF60" s="217"/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</row>
    <row r="61" spans="1:44" s="4" customFormat="1" ht="79.5" thickBot="1">
      <c r="A61" s="32"/>
      <c r="B61" s="76" t="s">
        <v>66</v>
      </c>
      <c r="C61" s="116"/>
      <c r="D61" s="77" t="s">
        <v>37</v>
      </c>
      <c r="E61" s="35">
        <f>SUM(F61:J61)</f>
        <v>100</v>
      </c>
      <c r="F61" s="92">
        <f>F60</f>
        <v>20</v>
      </c>
      <c r="G61" s="92">
        <f t="shared" ref="G61:J62" si="2">G60</f>
        <v>20</v>
      </c>
      <c r="H61" s="92">
        <f t="shared" si="2"/>
        <v>20</v>
      </c>
      <c r="I61" s="92">
        <f t="shared" si="2"/>
        <v>20</v>
      </c>
      <c r="J61" s="92">
        <f t="shared" si="2"/>
        <v>20</v>
      </c>
      <c r="K61" s="89"/>
      <c r="L61" s="92"/>
      <c r="M61" s="217"/>
      <c r="N61" s="217"/>
      <c r="O61" s="217"/>
      <c r="P61" s="217"/>
      <c r="Q61" s="217"/>
      <c r="R61" s="217"/>
      <c r="S61" s="217"/>
      <c r="T61" s="217"/>
      <c r="U61" s="217"/>
      <c r="V61" s="217"/>
      <c r="W61" s="217"/>
      <c r="X61" s="217"/>
      <c r="Y61" s="217"/>
      <c r="Z61" s="217"/>
      <c r="AA61" s="217"/>
      <c r="AB61" s="217"/>
      <c r="AC61" s="217"/>
      <c r="AD61" s="217"/>
      <c r="AE61" s="217"/>
      <c r="AF61" s="217"/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</row>
    <row r="62" spans="1:44" s="1" customFormat="1" ht="16.5" thickBot="1">
      <c r="A62" s="81"/>
      <c r="B62" s="82"/>
      <c r="C62" s="117"/>
      <c r="D62" s="83" t="s">
        <v>58</v>
      </c>
      <c r="E62" s="35">
        <f>SUM(F62:J62)</f>
        <v>100</v>
      </c>
      <c r="F62" s="93">
        <f>F61</f>
        <v>20</v>
      </c>
      <c r="G62" s="93">
        <f t="shared" si="2"/>
        <v>20</v>
      </c>
      <c r="H62" s="93">
        <f t="shared" si="2"/>
        <v>20</v>
      </c>
      <c r="I62" s="93">
        <f t="shared" si="2"/>
        <v>20</v>
      </c>
      <c r="J62" s="93">
        <f t="shared" si="2"/>
        <v>20</v>
      </c>
      <c r="K62" s="94"/>
      <c r="L62" s="93"/>
      <c r="M62" s="217"/>
      <c r="N62" s="217"/>
      <c r="O62" s="217"/>
      <c r="P62" s="217"/>
      <c r="Q62" s="217"/>
      <c r="R62" s="217"/>
      <c r="S62" s="217"/>
      <c r="T62" s="217"/>
      <c r="U62" s="217"/>
      <c r="V62" s="217"/>
      <c r="W62" s="217"/>
      <c r="X62" s="217"/>
      <c r="Y62" s="217"/>
      <c r="Z62" s="217"/>
      <c r="AA62" s="217"/>
      <c r="AB62" s="217"/>
      <c r="AC62" s="217"/>
      <c r="AD62" s="217"/>
      <c r="AE62" s="217"/>
      <c r="AF62" s="217"/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</row>
    <row r="63" spans="1:44" s="1" customFormat="1" ht="17.25" thickTop="1" thickBot="1">
      <c r="A63" s="96"/>
      <c r="B63" s="97"/>
      <c r="C63" s="118"/>
      <c r="D63" s="98"/>
      <c r="E63" s="99"/>
      <c r="F63" s="99"/>
      <c r="G63" s="99"/>
      <c r="H63" s="99"/>
      <c r="I63" s="99"/>
      <c r="J63" s="99"/>
      <c r="K63" s="47"/>
      <c r="L63" s="99"/>
      <c r="M63" s="217"/>
      <c r="N63" s="217"/>
      <c r="O63" s="217"/>
      <c r="P63" s="217"/>
      <c r="Q63" s="217"/>
      <c r="R63" s="217"/>
      <c r="S63" s="217"/>
      <c r="T63" s="217"/>
      <c r="U63" s="217"/>
      <c r="V63" s="217"/>
      <c r="W63" s="217"/>
      <c r="X63" s="217"/>
      <c r="Y63" s="217"/>
      <c r="Z63" s="217"/>
      <c r="AA63" s="217"/>
      <c r="AB63" s="217"/>
      <c r="AC63" s="217"/>
      <c r="AD63" s="217"/>
      <c r="AE63" s="217"/>
      <c r="AF63" s="217"/>
      <c r="AG63" s="217"/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</row>
    <row r="64" spans="1:44" s="7" customFormat="1" ht="60.75" thickBot="1">
      <c r="A64" s="32"/>
      <c r="B64" s="76" t="s">
        <v>67</v>
      </c>
      <c r="C64" s="116"/>
      <c r="D64" s="100" t="s">
        <v>68</v>
      </c>
      <c r="E64" s="92">
        <f t="shared" ref="E64:J64" si="3">E56+E48</f>
        <v>116200</v>
      </c>
      <c r="F64" s="92">
        <f t="shared" si="3"/>
        <v>107200</v>
      </c>
      <c r="G64" s="92">
        <f t="shared" si="3"/>
        <v>9000</v>
      </c>
      <c r="H64" s="92">
        <f t="shared" si="3"/>
        <v>0</v>
      </c>
      <c r="I64" s="92">
        <f t="shared" si="3"/>
        <v>0</v>
      </c>
      <c r="J64" s="92">
        <f t="shared" si="3"/>
        <v>0</v>
      </c>
      <c r="K64" s="89"/>
      <c r="L64" s="92"/>
      <c r="M64" s="217"/>
      <c r="N64" s="217"/>
      <c r="O64" s="217"/>
      <c r="P64" s="217"/>
      <c r="Q64" s="217"/>
      <c r="R64" s="217"/>
      <c r="S64" s="217"/>
      <c r="T64" s="217"/>
      <c r="U64" s="217"/>
      <c r="V64" s="217"/>
      <c r="W64" s="217"/>
      <c r="X64" s="217"/>
      <c r="Y64" s="217"/>
      <c r="Z64" s="217"/>
      <c r="AA64" s="217"/>
      <c r="AB64" s="217"/>
      <c r="AC64" s="217"/>
      <c r="AD64" s="217"/>
      <c r="AE64" s="217"/>
      <c r="AF64" s="217"/>
      <c r="AG64" s="217"/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</row>
    <row r="65" spans="1:44" s="6" customFormat="1" ht="57" customHeight="1" thickBot="1">
      <c r="A65" s="32"/>
      <c r="B65" s="76"/>
      <c r="C65" s="116"/>
      <c r="D65" s="100" t="s">
        <v>39</v>
      </c>
      <c r="E65" s="92">
        <f t="shared" ref="E65:J66" si="4">E49</f>
        <v>0</v>
      </c>
      <c r="F65" s="92">
        <f t="shared" si="4"/>
        <v>0</v>
      </c>
      <c r="G65" s="92">
        <f t="shared" si="4"/>
        <v>0</v>
      </c>
      <c r="H65" s="92">
        <f t="shared" si="4"/>
        <v>0</v>
      </c>
      <c r="I65" s="92">
        <f t="shared" si="4"/>
        <v>0</v>
      </c>
      <c r="J65" s="92">
        <f t="shared" si="4"/>
        <v>0</v>
      </c>
      <c r="K65" s="89"/>
      <c r="L65" s="92"/>
      <c r="M65" s="217"/>
      <c r="N65" s="217"/>
      <c r="O65" s="217"/>
      <c r="P65" s="217"/>
      <c r="Q65" s="217"/>
      <c r="R65" s="217"/>
      <c r="S65" s="217"/>
      <c r="T65" s="217"/>
      <c r="U65" s="217"/>
      <c r="V65" s="217"/>
      <c r="W65" s="217"/>
      <c r="X65" s="217"/>
      <c r="Y65" s="217"/>
      <c r="Z65" s="217"/>
      <c r="AA65" s="217"/>
      <c r="AB65" s="217"/>
      <c r="AC65" s="217"/>
      <c r="AD65" s="217"/>
      <c r="AE65" s="217"/>
      <c r="AF65" s="217"/>
      <c r="AG65" s="217"/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</row>
    <row r="66" spans="1:44" s="5" customFormat="1" ht="75.75" thickBot="1">
      <c r="A66" s="32"/>
      <c r="B66" s="76"/>
      <c r="C66" s="116"/>
      <c r="D66" s="100" t="s">
        <v>71</v>
      </c>
      <c r="E66" s="92">
        <f t="shared" si="4"/>
        <v>6000</v>
      </c>
      <c r="F66" s="92">
        <f t="shared" si="4"/>
        <v>5200</v>
      </c>
      <c r="G66" s="92">
        <f t="shared" si="4"/>
        <v>200</v>
      </c>
      <c r="H66" s="92">
        <f t="shared" si="4"/>
        <v>200</v>
      </c>
      <c r="I66" s="92">
        <f t="shared" si="4"/>
        <v>200</v>
      </c>
      <c r="J66" s="92">
        <f t="shared" si="4"/>
        <v>200</v>
      </c>
      <c r="K66" s="89"/>
      <c r="L66" s="92"/>
      <c r="M66" s="217"/>
      <c r="N66" s="217"/>
      <c r="O66" s="217"/>
      <c r="P66" s="217"/>
      <c r="Q66" s="217"/>
      <c r="R66" s="217"/>
      <c r="S66" s="217"/>
      <c r="T66" s="217"/>
      <c r="U66" s="217"/>
      <c r="V66" s="217"/>
      <c r="W66" s="217"/>
      <c r="X66" s="217"/>
      <c r="Y66" s="217"/>
      <c r="Z66" s="217"/>
      <c r="AA66" s="217"/>
      <c r="AB66" s="217"/>
      <c r="AC66" s="217"/>
      <c r="AD66" s="217"/>
      <c r="AE66" s="217"/>
      <c r="AF66" s="217"/>
      <c r="AG66" s="217"/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</row>
    <row r="67" spans="1:44" s="4" customFormat="1" ht="75.75" thickBot="1">
      <c r="A67" s="32"/>
      <c r="B67" s="48"/>
      <c r="C67" s="90"/>
      <c r="D67" s="100" t="s">
        <v>37</v>
      </c>
      <c r="E67" s="92">
        <f t="shared" ref="E67:J67" si="5">E61+E57+E51</f>
        <v>73500</v>
      </c>
      <c r="F67" s="101">
        <f t="shared" si="5"/>
        <v>73420</v>
      </c>
      <c r="G67" s="101">
        <f t="shared" si="5"/>
        <v>20</v>
      </c>
      <c r="H67" s="101">
        <f t="shared" si="5"/>
        <v>20</v>
      </c>
      <c r="I67" s="101">
        <f t="shared" si="5"/>
        <v>20</v>
      </c>
      <c r="J67" s="101">
        <f t="shared" si="5"/>
        <v>20</v>
      </c>
      <c r="K67" s="89"/>
      <c r="L67" s="101"/>
      <c r="M67" s="217"/>
      <c r="N67" s="217"/>
      <c r="O67" s="217"/>
      <c r="P67" s="217"/>
      <c r="Q67" s="217"/>
      <c r="R67" s="217"/>
      <c r="S67" s="217"/>
      <c r="T67" s="217"/>
      <c r="U67" s="217"/>
      <c r="V67" s="217"/>
      <c r="W67" s="217"/>
      <c r="X67" s="217"/>
      <c r="Y67" s="217"/>
      <c r="Z67" s="217"/>
      <c r="AA67" s="217"/>
      <c r="AB67" s="217"/>
      <c r="AC67" s="217"/>
      <c r="AD67" s="217"/>
      <c r="AE67" s="217"/>
      <c r="AF67" s="217"/>
      <c r="AG67" s="217"/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</row>
    <row r="68" spans="1:44" s="3" customFormat="1" ht="37.5" customHeight="1" thickBot="1">
      <c r="A68" s="32"/>
      <c r="B68" s="48"/>
      <c r="C68" s="90"/>
      <c r="D68" s="100" t="s">
        <v>41</v>
      </c>
      <c r="E68" s="92">
        <f>J68+I68+H68+G68+F68</f>
        <v>13793</v>
      </c>
      <c r="F68" s="92">
        <f>F52</f>
        <v>2096</v>
      </c>
      <c r="G68" s="92">
        <f>G52</f>
        <v>6003</v>
      </c>
      <c r="H68" s="92">
        <f>H52</f>
        <v>1972</v>
      </c>
      <c r="I68" s="92">
        <f>I52</f>
        <v>1908</v>
      </c>
      <c r="J68" s="92">
        <f>J52</f>
        <v>1814</v>
      </c>
      <c r="K68" s="89"/>
      <c r="L68" s="92"/>
      <c r="M68" s="217"/>
      <c r="N68" s="217"/>
      <c r="O68" s="217"/>
      <c r="P68" s="217"/>
      <c r="Q68" s="217"/>
      <c r="R68" s="217"/>
      <c r="S68" s="217"/>
      <c r="T68" s="217"/>
      <c r="U68" s="217"/>
      <c r="V68" s="217"/>
      <c r="W68" s="217"/>
      <c r="X68" s="217"/>
      <c r="Y68" s="217"/>
      <c r="Z68" s="217"/>
      <c r="AA68" s="217"/>
      <c r="AB68" s="217"/>
      <c r="AC68" s="217"/>
      <c r="AD68" s="217"/>
      <c r="AE68" s="217"/>
      <c r="AF68" s="217"/>
      <c r="AG68" s="217"/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</row>
    <row r="69" spans="1:44" s="1" customFormat="1" ht="21.75" customHeight="1" thickBot="1">
      <c r="A69" s="32"/>
      <c r="B69" s="48"/>
      <c r="C69" s="90"/>
      <c r="D69" s="102" t="s">
        <v>58</v>
      </c>
      <c r="E69" s="92">
        <f>J69+I69+H69+G69+F69</f>
        <v>209493</v>
      </c>
      <c r="F69" s="101">
        <f>SUM(F64:F68)</f>
        <v>187916</v>
      </c>
      <c r="G69" s="101">
        <f>SUM(G64:G68)</f>
        <v>15223</v>
      </c>
      <c r="H69" s="101">
        <f>SUM(H64:H68)</f>
        <v>2192</v>
      </c>
      <c r="I69" s="101">
        <f>SUM(I64:I68)</f>
        <v>2128</v>
      </c>
      <c r="J69" s="101">
        <f>SUM(J64:J68)</f>
        <v>2034</v>
      </c>
      <c r="K69" s="89"/>
      <c r="L69" s="101"/>
      <c r="M69" s="217"/>
      <c r="N69" s="217"/>
      <c r="O69" s="217"/>
      <c r="P69" s="217"/>
      <c r="Q69" s="217"/>
      <c r="R69" s="217"/>
      <c r="S69" s="217"/>
      <c r="T69" s="217"/>
      <c r="U69" s="217"/>
      <c r="V69" s="217"/>
      <c r="W69" s="217"/>
      <c r="X69" s="217"/>
      <c r="Y69" s="217"/>
      <c r="Z69" s="217"/>
      <c r="AA69" s="217"/>
      <c r="AB69" s="217"/>
      <c r="AC69" s="217"/>
      <c r="AD69" s="217"/>
      <c r="AE69" s="217"/>
      <c r="AF69" s="217"/>
      <c r="AG69" s="217"/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</row>
    <row r="70" spans="1:44" s="1" customFormat="1" ht="15.75">
      <c r="A70" s="103"/>
      <c r="B70" s="104"/>
      <c r="C70" s="119"/>
      <c r="D70" s="103"/>
      <c r="E70" s="105"/>
      <c r="F70" s="105"/>
      <c r="G70" s="105"/>
      <c r="H70" s="105"/>
      <c r="I70" s="105"/>
      <c r="J70" s="105"/>
      <c r="K70" s="105"/>
      <c r="L70" s="105"/>
      <c r="M70" s="217"/>
      <c r="N70" s="217"/>
      <c r="O70" s="217"/>
      <c r="P70" s="217"/>
      <c r="Q70" s="217"/>
      <c r="R70" s="217"/>
      <c r="S70" s="217"/>
      <c r="T70" s="217"/>
      <c r="U70" s="217"/>
      <c r="V70" s="217"/>
      <c r="W70" s="217"/>
      <c r="X70" s="217"/>
      <c r="Y70" s="217"/>
      <c r="Z70" s="217"/>
      <c r="AA70" s="217"/>
      <c r="AB70" s="217"/>
      <c r="AC70" s="217"/>
      <c r="AD70" s="217"/>
      <c r="AE70" s="217"/>
      <c r="AF70" s="217"/>
      <c r="AG70" s="217"/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</row>
    <row r="71" spans="1:44" ht="15.75">
      <c r="A71" s="106"/>
      <c r="B71" s="107"/>
      <c r="C71" s="120"/>
      <c r="D71" s="106"/>
      <c r="E71" s="108"/>
      <c r="F71" s="108"/>
      <c r="G71" s="108"/>
      <c r="H71" s="108"/>
      <c r="I71" s="108"/>
      <c r="J71" s="108"/>
      <c r="K71" s="108"/>
      <c r="L71" s="108"/>
    </row>
  </sheetData>
  <mergeCells count="61">
    <mergeCell ref="K8:K9"/>
    <mergeCell ref="J1:K1"/>
    <mergeCell ref="G3:K3"/>
    <mergeCell ref="A4:K4"/>
    <mergeCell ref="A5:A7"/>
    <mergeCell ref="B5:B7"/>
    <mergeCell ref="D5:D7"/>
    <mergeCell ref="E5:E7"/>
    <mergeCell ref="F5:J5"/>
    <mergeCell ref="F6:J6"/>
    <mergeCell ref="K5:K7"/>
    <mergeCell ref="E2:K2"/>
    <mergeCell ref="C5:C7"/>
    <mergeCell ref="A24:A25"/>
    <mergeCell ref="B24:B25"/>
    <mergeCell ref="A29:A31"/>
    <mergeCell ref="B29:B31"/>
    <mergeCell ref="A8:A9"/>
    <mergeCell ref="B8:J8"/>
    <mergeCell ref="B9:J9"/>
    <mergeCell ref="C24:C25"/>
    <mergeCell ref="C29:C31"/>
    <mergeCell ref="K37:K38"/>
    <mergeCell ref="E37:E38"/>
    <mergeCell ref="F37:F38"/>
    <mergeCell ref="G37:G38"/>
    <mergeCell ref="A37:A38"/>
    <mergeCell ref="B37:B38"/>
    <mergeCell ref="D37:D38"/>
    <mergeCell ref="C37:C38"/>
    <mergeCell ref="B34:B35"/>
    <mergeCell ref="A34:A35"/>
    <mergeCell ref="A41:A42"/>
    <mergeCell ref="D41:D42"/>
    <mergeCell ref="E41:E42"/>
    <mergeCell ref="C41:C42"/>
    <mergeCell ref="E55:J55"/>
    <mergeCell ref="B59:J59"/>
    <mergeCell ref="B41:B42"/>
    <mergeCell ref="B54:K54"/>
    <mergeCell ref="I41:I42"/>
    <mergeCell ref="J41:J42"/>
    <mergeCell ref="K41:K42"/>
    <mergeCell ref="F41:F42"/>
    <mergeCell ref="G41:G42"/>
    <mergeCell ref="K24:K25"/>
    <mergeCell ref="L5:L7"/>
    <mergeCell ref="L10:L47"/>
    <mergeCell ref="D24:D25"/>
    <mergeCell ref="E24:E25"/>
    <mergeCell ref="F24:F25"/>
    <mergeCell ref="G24:G25"/>
    <mergeCell ref="H24:H25"/>
    <mergeCell ref="I24:I25"/>
    <mergeCell ref="J24:J25"/>
    <mergeCell ref="E26:J26"/>
    <mergeCell ref="H41:H42"/>
    <mergeCell ref="K29:K31"/>
    <mergeCell ref="H37:H38"/>
    <mergeCell ref="I37:I38"/>
    <mergeCell ref="J37:J38"/>
  </mergeCells>
  <pageMargins left="0.27" right="0.16" top="0.27" bottom="0.27" header="0.16" footer="0.16"/>
  <pageSetup paperSize="9" scale="62" fitToHeight="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3"/>
  <sheetViews>
    <sheetView workbookViewId="0">
      <selection activeCell="B13" sqref="B13"/>
    </sheetView>
  </sheetViews>
  <sheetFormatPr defaultRowHeight="15"/>
  <cols>
    <col min="2" max="2" width="40" customWidth="1"/>
    <col min="3" max="3" width="14" customWidth="1"/>
    <col min="4" max="4" width="16.7109375" customWidth="1"/>
    <col min="5" max="5" width="45.5703125" customWidth="1"/>
    <col min="6" max="6" width="11.85546875" customWidth="1"/>
  </cols>
  <sheetData>
    <row r="1" spans="1:14" ht="15.75">
      <c r="A1" s="16"/>
      <c r="B1" s="16"/>
      <c r="C1" s="16"/>
      <c r="D1" s="16"/>
      <c r="E1" s="16"/>
      <c r="F1" s="16"/>
      <c r="G1" s="16"/>
      <c r="H1" s="16"/>
      <c r="I1" s="195" t="s">
        <v>118</v>
      </c>
      <c r="J1" s="195"/>
      <c r="K1" s="195"/>
      <c r="L1" s="195"/>
    </row>
    <row r="2" spans="1:14" ht="15.75">
      <c r="A2" s="16"/>
      <c r="B2" s="16"/>
      <c r="C2" s="16"/>
      <c r="D2" s="16"/>
      <c r="E2" s="16"/>
      <c r="F2" s="16"/>
      <c r="G2" s="195" t="s">
        <v>115</v>
      </c>
      <c r="H2" s="195"/>
      <c r="I2" s="195"/>
      <c r="J2" s="195"/>
      <c r="K2" s="195"/>
      <c r="L2" s="195"/>
    </row>
    <row r="3" spans="1:14" ht="17.25" customHeight="1">
      <c r="A3" s="16"/>
      <c r="B3" s="16"/>
      <c r="C3" s="16"/>
      <c r="D3" s="16"/>
      <c r="E3" s="201" t="s">
        <v>120</v>
      </c>
      <c r="F3" s="201"/>
      <c r="G3" s="201"/>
      <c r="H3" s="201"/>
      <c r="I3" s="201"/>
      <c r="J3" s="201"/>
      <c r="K3" s="201"/>
      <c r="L3" s="201"/>
    </row>
    <row r="4" spans="1:14" ht="8.25" customHeight="1">
      <c r="A4" s="16"/>
      <c r="B4" s="16"/>
      <c r="C4" s="16"/>
      <c r="D4" s="16"/>
      <c r="E4" s="16"/>
      <c r="F4" s="16"/>
      <c r="G4" s="16"/>
      <c r="H4" s="26"/>
      <c r="I4" s="26"/>
      <c r="J4" s="26"/>
      <c r="K4" s="26"/>
      <c r="L4" s="26"/>
    </row>
    <row r="5" spans="1:14" ht="15.75">
      <c r="A5" s="197" t="s">
        <v>121</v>
      </c>
      <c r="B5" s="197"/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2"/>
      <c r="N5" s="2"/>
    </row>
    <row r="6" spans="1:14" ht="15.75">
      <c r="A6" s="198"/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</row>
    <row r="7" spans="1:14" ht="62.25" customHeight="1">
      <c r="A7" s="196" t="s">
        <v>72</v>
      </c>
      <c r="B7" s="196" t="s">
        <v>73</v>
      </c>
      <c r="C7" s="199" t="s">
        <v>123</v>
      </c>
      <c r="D7" s="200"/>
      <c r="E7" s="196" t="s">
        <v>74</v>
      </c>
      <c r="F7" s="196" t="s">
        <v>75</v>
      </c>
      <c r="G7" s="196" t="s">
        <v>83</v>
      </c>
      <c r="H7" s="196" t="s">
        <v>122</v>
      </c>
      <c r="I7" s="196"/>
      <c r="J7" s="196"/>
      <c r="K7" s="196"/>
      <c r="L7" s="196"/>
    </row>
    <row r="8" spans="1:14" ht="77.25" customHeight="1">
      <c r="A8" s="196"/>
      <c r="B8" s="196"/>
      <c r="C8" s="19" t="s">
        <v>124</v>
      </c>
      <c r="D8" s="19" t="s">
        <v>125</v>
      </c>
      <c r="E8" s="196"/>
      <c r="F8" s="196"/>
      <c r="G8" s="196"/>
      <c r="H8" s="19" t="s">
        <v>76</v>
      </c>
      <c r="I8" s="19" t="s">
        <v>77</v>
      </c>
      <c r="J8" s="19" t="s">
        <v>84</v>
      </c>
      <c r="K8" s="19" t="s">
        <v>85</v>
      </c>
      <c r="L8" s="19" t="s">
        <v>86</v>
      </c>
    </row>
    <row r="9" spans="1:14" ht="15.75">
      <c r="A9" s="19">
        <v>1</v>
      </c>
      <c r="B9" s="19">
        <v>2</v>
      </c>
      <c r="C9" s="19">
        <v>3</v>
      </c>
      <c r="D9" s="19">
        <v>4</v>
      </c>
      <c r="E9" s="19">
        <v>4</v>
      </c>
      <c r="F9" s="19">
        <v>5</v>
      </c>
      <c r="G9" s="19">
        <v>6</v>
      </c>
      <c r="H9" s="19">
        <v>7</v>
      </c>
      <c r="I9" s="19">
        <v>8</v>
      </c>
      <c r="J9" s="19">
        <v>9</v>
      </c>
      <c r="K9" s="19">
        <v>10</v>
      </c>
      <c r="L9" s="19">
        <v>11</v>
      </c>
    </row>
    <row r="10" spans="1:14" ht="99" customHeight="1">
      <c r="A10" s="202" t="s">
        <v>8</v>
      </c>
      <c r="B10" s="203" t="s">
        <v>119</v>
      </c>
      <c r="C10" s="207">
        <f>Лист1!E53</f>
        <v>203390</v>
      </c>
      <c r="D10" s="207">
        <f>Лист1!E51</f>
        <v>73400</v>
      </c>
      <c r="E10" s="205" t="s">
        <v>136</v>
      </c>
      <c r="F10" s="209" t="s">
        <v>78</v>
      </c>
      <c r="G10" s="209">
        <v>49</v>
      </c>
      <c r="H10" s="209">
        <v>55</v>
      </c>
      <c r="I10" s="209">
        <v>64</v>
      </c>
      <c r="J10" s="209">
        <v>66.099999999999994</v>
      </c>
      <c r="K10" s="209">
        <v>68.2</v>
      </c>
      <c r="L10" s="209">
        <v>68.2</v>
      </c>
    </row>
    <row r="11" spans="1:14">
      <c r="A11" s="202"/>
      <c r="B11" s="204"/>
      <c r="C11" s="208"/>
      <c r="D11" s="208"/>
      <c r="E11" s="206"/>
      <c r="F11" s="210"/>
      <c r="G11" s="210"/>
      <c r="H11" s="210"/>
      <c r="I11" s="210"/>
      <c r="J11" s="210"/>
      <c r="K11" s="210"/>
      <c r="L11" s="210"/>
    </row>
    <row r="12" spans="1:14" ht="90">
      <c r="A12" s="20" t="s">
        <v>59</v>
      </c>
      <c r="B12" s="21" t="s">
        <v>79</v>
      </c>
      <c r="C12" s="22">
        <f>Лист1!E58</f>
        <v>0</v>
      </c>
      <c r="D12" s="22">
        <f>Лист1!E57</f>
        <v>0</v>
      </c>
      <c r="E12" s="23" t="s">
        <v>80</v>
      </c>
      <c r="F12" s="24" t="s">
        <v>78</v>
      </c>
      <c r="G12" s="24">
        <v>6</v>
      </c>
      <c r="H12" s="24">
        <v>6.1</v>
      </c>
      <c r="I12" s="24">
        <v>6.3</v>
      </c>
      <c r="J12" s="24">
        <v>6.5</v>
      </c>
      <c r="K12" s="24">
        <v>6.6</v>
      </c>
      <c r="L12" s="24">
        <v>6.8</v>
      </c>
    </row>
    <row r="13" spans="1:14" ht="135">
      <c r="A13" s="20" t="s">
        <v>63</v>
      </c>
      <c r="B13" s="21" t="s">
        <v>81</v>
      </c>
      <c r="C13" s="25">
        <f>Лист1!E62</f>
        <v>100</v>
      </c>
      <c r="D13" s="25">
        <f>Лист1!E60</f>
        <v>100</v>
      </c>
      <c r="E13" s="23" t="s">
        <v>82</v>
      </c>
      <c r="F13" s="24" t="s">
        <v>78</v>
      </c>
      <c r="G13" s="24">
        <v>63</v>
      </c>
      <c r="H13" s="24">
        <v>65</v>
      </c>
      <c r="I13" s="24">
        <v>67</v>
      </c>
      <c r="J13" s="24">
        <v>69</v>
      </c>
      <c r="K13" s="24">
        <v>70</v>
      </c>
      <c r="L13" s="24">
        <v>75</v>
      </c>
    </row>
  </sheetData>
  <mergeCells count="24">
    <mergeCell ref="A10:A11"/>
    <mergeCell ref="B10:B11"/>
    <mergeCell ref="E10:E11"/>
    <mergeCell ref="G2:L2"/>
    <mergeCell ref="C10:C11"/>
    <mergeCell ref="D10:D11"/>
    <mergeCell ref="K10:K11"/>
    <mergeCell ref="L10:L11"/>
    <mergeCell ref="F10:F11"/>
    <mergeCell ref="G10:G11"/>
    <mergeCell ref="H10:H11"/>
    <mergeCell ref="I10:I11"/>
    <mergeCell ref="J10:J11"/>
    <mergeCell ref="I1:L1"/>
    <mergeCell ref="A7:A8"/>
    <mergeCell ref="B7:B8"/>
    <mergeCell ref="A5:L5"/>
    <mergeCell ref="A6:L6"/>
    <mergeCell ref="E7:E8"/>
    <mergeCell ref="F7:F8"/>
    <mergeCell ref="G7:G8"/>
    <mergeCell ref="H7:L7"/>
    <mergeCell ref="C7:D7"/>
    <mergeCell ref="E3:L3"/>
  </mergeCells>
  <pageMargins left="0.7" right="0.7" top="0.75" bottom="0.75" header="0.3" footer="0.3"/>
  <pageSetup paperSize="9" scale="68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16"/>
  <sheetViews>
    <sheetView workbookViewId="0">
      <selection activeCell="B6" sqref="B6:I6"/>
    </sheetView>
  </sheetViews>
  <sheetFormatPr defaultRowHeight="15"/>
  <cols>
    <col min="1" max="1" width="3.28515625" customWidth="1"/>
    <col min="2" max="2" width="30.28515625" customWidth="1"/>
    <col min="3" max="3" width="32.42578125" customWidth="1"/>
    <col min="4" max="4" width="19.85546875" customWidth="1"/>
    <col min="5" max="5" width="13" customWidth="1"/>
    <col min="6" max="6" width="11.7109375" customWidth="1"/>
    <col min="7" max="7" width="11.85546875" customWidth="1"/>
    <col min="8" max="8" width="11" customWidth="1"/>
    <col min="9" max="9" width="22.140625" customWidth="1"/>
  </cols>
  <sheetData>
    <row r="2" spans="2:9" ht="15.75">
      <c r="B2" s="16"/>
      <c r="C2" s="16"/>
      <c r="D2" s="16"/>
      <c r="E2" s="16"/>
      <c r="F2" s="16"/>
      <c r="G2" s="195" t="s">
        <v>114</v>
      </c>
      <c r="H2" s="195"/>
      <c r="I2" s="195"/>
    </row>
    <row r="3" spans="2:9" ht="15.75">
      <c r="B3" s="16"/>
      <c r="C3" s="16"/>
      <c r="D3" s="16"/>
      <c r="E3" s="16"/>
      <c r="F3" s="16"/>
      <c r="G3" s="195" t="s">
        <v>115</v>
      </c>
      <c r="H3" s="195"/>
      <c r="I3" s="195"/>
    </row>
    <row r="4" spans="2:9" ht="21.75" customHeight="1">
      <c r="B4" s="16"/>
      <c r="C4" s="16"/>
      <c r="D4" s="215" t="s">
        <v>120</v>
      </c>
      <c r="E4" s="215"/>
      <c r="F4" s="215"/>
      <c r="G4" s="215"/>
      <c r="H4" s="215"/>
      <c r="I4" s="215"/>
    </row>
    <row r="5" spans="2:9" ht="15.75">
      <c r="B5" s="16"/>
      <c r="C5" s="16"/>
      <c r="D5" s="16"/>
      <c r="E5" s="16"/>
      <c r="F5" s="16"/>
      <c r="G5" s="17"/>
      <c r="H5" s="17"/>
      <c r="I5" s="17"/>
    </row>
    <row r="6" spans="2:9" ht="15.75">
      <c r="B6" s="214" t="s">
        <v>116</v>
      </c>
      <c r="C6" s="214"/>
      <c r="D6" s="214"/>
      <c r="E6" s="214"/>
      <c r="F6" s="214"/>
      <c r="G6" s="214"/>
      <c r="H6" s="214"/>
      <c r="I6" s="214"/>
    </row>
    <row r="7" spans="2:9" ht="15.75">
      <c r="B7" s="16"/>
      <c r="C7" s="16"/>
      <c r="D7" s="16"/>
      <c r="E7" s="16"/>
      <c r="F7" s="16"/>
      <c r="G7" s="16"/>
      <c r="H7" s="16"/>
      <c r="I7" s="16"/>
    </row>
    <row r="8" spans="2:9" ht="15.75">
      <c r="B8" s="211" t="s">
        <v>117</v>
      </c>
      <c r="C8" s="212" t="s">
        <v>4</v>
      </c>
      <c r="D8" s="213" t="s">
        <v>5</v>
      </c>
      <c r="E8" s="213" t="s">
        <v>6</v>
      </c>
      <c r="F8" s="213"/>
      <c r="G8" s="213"/>
      <c r="H8" s="213"/>
      <c r="I8" s="213"/>
    </row>
    <row r="9" spans="2:9" ht="15.75">
      <c r="B9" s="211"/>
      <c r="C9" s="212"/>
      <c r="D9" s="213"/>
      <c r="E9" s="213" t="s">
        <v>7</v>
      </c>
      <c r="F9" s="213"/>
      <c r="G9" s="213"/>
      <c r="H9" s="213"/>
      <c r="I9" s="213"/>
    </row>
    <row r="10" spans="2:9" ht="46.5" customHeight="1">
      <c r="B10" s="211"/>
      <c r="C10" s="212"/>
      <c r="D10" s="213"/>
      <c r="E10" s="15" t="s">
        <v>76</v>
      </c>
      <c r="F10" s="15" t="s">
        <v>77</v>
      </c>
      <c r="G10" s="15" t="s">
        <v>84</v>
      </c>
      <c r="H10" s="15" t="s">
        <v>85</v>
      </c>
      <c r="I10" s="15" t="s">
        <v>86</v>
      </c>
    </row>
    <row r="11" spans="2:9" ht="30">
      <c r="B11" s="211" t="s">
        <v>120</v>
      </c>
      <c r="C11" s="12" t="s">
        <v>68</v>
      </c>
      <c r="D11" s="14">
        <f>Лист1!E64</f>
        <v>116200</v>
      </c>
      <c r="E11" s="14">
        <f>Лист1!F64</f>
        <v>107200</v>
      </c>
      <c r="F11" s="14">
        <f>Лист1!G64</f>
        <v>9000</v>
      </c>
      <c r="G11" s="14">
        <f>Лист1!H64</f>
        <v>0</v>
      </c>
      <c r="H11" s="14">
        <f>Лист1!I64</f>
        <v>0</v>
      </c>
      <c r="I11" s="14">
        <f>Лист1!J64</f>
        <v>0</v>
      </c>
    </row>
    <row r="12" spans="2:9" ht="30">
      <c r="B12" s="211"/>
      <c r="C12" s="12" t="s">
        <v>39</v>
      </c>
      <c r="D12" s="14">
        <f>Лист1!E65</f>
        <v>0</v>
      </c>
      <c r="E12" s="14">
        <f>Лист1!F65</f>
        <v>0</v>
      </c>
      <c r="F12" s="14">
        <f>Лист1!G65</f>
        <v>0</v>
      </c>
      <c r="G12" s="14">
        <f>Лист1!H65</f>
        <v>0</v>
      </c>
      <c r="H12" s="14">
        <f>Лист1!I65</f>
        <v>0</v>
      </c>
      <c r="I12" s="14">
        <f>Лист1!J65</f>
        <v>0</v>
      </c>
    </row>
    <row r="13" spans="2:9" ht="45">
      <c r="B13" s="211"/>
      <c r="C13" s="12" t="s">
        <v>71</v>
      </c>
      <c r="D13" s="14">
        <f>Лист1!E66</f>
        <v>6000</v>
      </c>
      <c r="E13" s="14">
        <f>Лист1!F66</f>
        <v>5200</v>
      </c>
      <c r="F13" s="14">
        <f>Лист1!G66</f>
        <v>200</v>
      </c>
      <c r="G13" s="14">
        <f>Лист1!H66</f>
        <v>200</v>
      </c>
      <c r="H13" s="14">
        <f>Лист1!I66</f>
        <v>200</v>
      </c>
      <c r="I13" s="14">
        <f>Лист1!J66</f>
        <v>200</v>
      </c>
    </row>
    <row r="14" spans="2:9" ht="45">
      <c r="B14" s="211"/>
      <c r="C14" s="12" t="s">
        <v>37</v>
      </c>
      <c r="D14" s="14">
        <f>Лист1!E67</f>
        <v>73500</v>
      </c>
      <c r="E14" s="14">
        <f>Лист1!F67</f>
        <v>73420</v>
      </c>
      <c r="F14" s="14">
        <f>Лист1!G67</f>
        <v>20</v>
      </c>
      <c r="G14" s="14">
        <f>Лист1!H67</f>
        <v>20</v>
      </c>
      <c r="H14" s="14">
        <f>Лист1!I67</f>
        <v>20</v>
      </c>
      <c r="I14" s="14">
        <f>Лист1!J67</f>
        <v>20</v>
      </c>
    </row>
    <row r="15" spans="2:9" ht="15.75">
      <c r="B15" s="211"/>
      <c r="C15" s="12" t="s">
        <v>41</v>
      </c>
      <c r="D15" s="14">
        <f>Лист1!E68</f>
        <v>13793</v>
      </c>
      <c r="E15" s="14">
        <f>Лист1!F68</f>
        <v>2096</v>
      </c>
      <c r="F15" s="14">
        <f>Лист1!G68</f>
        <v>6003</v>
      </c>
      <c r="G15" s="14">
        <f>Лист1!H68</f>
        <v>1972</v>
      </c>
      <c r="H15" s="14">
        <f>Лист1!I68</f>
        <v>1908</v>
      </c>
      <c r="I15" s="14">
        <f>Лист1!J68</f>
        <v>1814</v>
      </c>
    </row>
    <row r="16" spans="2:9" ht="15.75">
      <c r="B16" s="211"/>
      <c r="C16" s="13" t="s">
        <v>58</v>
      </c>
      <c r="D16" s="14">
        <f>Лист1!E69</f>
        <v>209493</v>
      </c>
      <c r="E16" s="14">
        <f>Лист1!F69</f>
        <v>187916</v>
      </c>
      <c r="F16" s="14">
        <f>Лист1!G69</f>
        <v>15223</v>
      </c>
      <c r="G16" s="14">
        <f>Лист1!H69</f>
        <v>2192</v>
      </c>
      <c r="H16" s="14">
        <f>Лист1!I69</f>
        <v>2128</v>
      </c>
      <c r="I16" s="14">
        <f>Лист1!J69</f>
        <v>2034</v>
      </c>
    </row>
  </sheetData>
  <mergeCells count="10">
    <mergeCell ref="B11:B16"/>
    <mergeCell ref="C8:C10"/>
    <mergeCell ref="D8:D10"/>
    <mergeCell ref="G2:I2"/>
    <mergeCell ref="G3:I3"/>
    <mergeCell ref="B6:I6"/>
    <mergeCell ref="B8:B10"/>
    <mergeCell ref="E8:I8"/>
    <mergeCell ref="E9:I9"/>
    <mergeCell ref="D4:I4"/>
  </mergeCells>
  <pageMargins left="0.7" right="0.7" top="0.75" bottom="0.75" header="0.3" footer="0.3"/>
  <pageSetup paperSize="9" scale="84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2016-11-30T11:35:50Z</dcterms:modified>
</cp:coreProperties>
</file>